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tavební objekt" sheetId="2" r:id="rId2"/>
    <sheet name="02 - Vedlejší a ostatní n..."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'01 - Stavební objekt'!$C$122:$K$1934</definedName>
    <definedName name="_xlnm.Print_Area" localSheetId="1">'01 - Stavební objekt'!$C$4:$J$36,'01 - Stavební objekt'!$C$42:$J$104,'01 - Stavební objekt'!$C$110:$K$1934</definedName>
    <definedName name="_xlnm.Print_Titles" localSheetId="1">'01 - Stavební objekt'!$122:$122</definedName>
    <definedName name="_xlnm._FilterDatabase" localSheetId="2" hidden="1">'02 - Vedlejší a ostatní n...'!$C$76:$K$83</definedName>
    <definedName name="_xlnm.Print_Area" localSheetId="2">'02 - Vedlejší a ostatní n...'!$C$4:$J$36,'02 - Vedlejší a ostatní n...'!$C$42:$J$58,'02 - Vedlejší a ostatní n...'!$C$64:$K$83</definedName>
    <definedName name="_xlnm.Print_Titles" localSheetId="2">'02 - Vedlejší a ostatní n...'!$76:$76</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3"/>
  <c i="3" r="BH79"/>
  <c r="F33"/>
  <c i="1" r="BC53"/>
  <c i="3" r="BG79"/>
  <c r="F32"/>
  <c i="1" r="BB53"/>
  <c i="3" r="BF79"/>
  <c r="J31"/>
  <c i="1" r="AW53"/>
  <c i="3" r="F31"/>
  <c i="1" r="BA53"/>
  <c i="3" r="T79"/>
  <c r="T78"/>
  <c r="T77"/>
  <c r="R79"/>
  <c r="R78"/>
  <c r="R77"/>
  <c r="P79"/>
  <c r="P78"/>
  <c r="P77"/>
  <c i="1" r="AU53"/>
  <c i="3" r="BK79"/>
  <c r="BK78"/>
  <c r="J78"/>
  <c r="BK77"/>
  <c r="J77"/>
  <c r="J56"/>
  <c r="J27"/>
  <c i="1" r="AG53"/>
  <c i="3" r="J79"/>
  <c r="BE79"/>
  <c r="J30"/>
  <c i="1" r="AV53"/>
  <c i="3" r="F30"/>
  <c i="1" r="AZ53"/>
  <c i="3" r="J57"/>
  <c r="J73"/>
  <c r="F73"/>
  <c r="F71"/>
  <c r="E69"/>
  <c r="J51"/>
  <c r="F51"/>
  <c r="F49"/>
  <c r="E47"/>
  <c r="J36"/>
  <c r="J18"/>
  <c r="E18"/>
  <c r="F74"/>
  <c r="F52"/>
  <c r="J17"/>
  <c r="J12"/>
  <c r="J71"/>
  <c r="J49"/>
  <c r="E7"/>
  <c r="E67"/>
  <c r="E45"/>
  <c i="1" r="AY52"/>
  <c r="AX52"/>
  <c i="2" r="BI1934"/>
  <c r="BH1934"/>
  <c r="BG1934"/>
  <c r="BF1934"/>
  <c r="T1934"/>
  <c r="T1933"/>
  <c r="R1934"/>
  <c r="R1933"/>
  <c r="P1934"/>
  <c r="P1933"/>
  <c r="BK1934"/>
  <c r="BK1933"/>
  <c r="J1933"/>
  <c r="J1934"/>
  <c r="BE1934"/>
  <c r="J103"/>
  <c r="BI1932"/>
  <c r="BH1932"/>
  <c r="BG1932"/>
  <c r="BF1932"/>
  <c r="T1932"/>
  <c r="R1932"/>
  <c r="P1932"/>
  <c r="BK1932"/>
  <c r="J1932"/>
  <c r="BE1932"/>
  <c r="BI1931"/>
  <c r="BH1931"/>
  <c r="BG1931"/>
  <c r="BF1931"/>
  <c r="T1931"/>
  <c r="R1931"/>
  <c r="P1931"/>
  <c r="BK1931"/>
  <c r="J1931"/>
  <c r="BE1931"/>
  <c r="BI1930"/>
  <c r="BH1930"/>
  <c r="BG1930"/>
  <c r="BF1930"/>
  <c r="T1930"/>
  <c r="R1930"/>
  <c r="P1930"/>
  <c r="BK1930"/>
  <c r="J1930"/>
  <c r="BE1930"/>
  <c r="BI1929"/>
  <c r="BH1929"/>
  <c r="BG1929"/>
  <c r="BF1929"/>
  <c r="T1929"/>
  <c r="R1929"/>
  <c r="P1929"/>
  <c r="BK1929"/>
  <c r="J1929"/>
  <c r="BE1929"/>
  <c r="BI1928"/>
  <c r="BH1928"/>
  <c r="BG1928"/>
  <c r="BF1928"/>
  <c r="T1928"/>
  <c r="R1928"/>
  <c r="P1928"/>
  <c r="BK1928"/>
  <c r="J1928"/>
  <c r="BE1928"/>
  <c r="BI1927"/>
  <c r="BH1927"/>
  <c r="BG1927"/>
  <c r="BF1927"/>
  <c r="T1927"/>
  <c r="R1927"/>
  <c r="P1927"/>
  <c r="BK1927"/>
  <c r="J1927"/>
  <c r="BE1927"/>
  <c r="BI1926"/>
  <c r="BH1926"/>
  <c r="BG1926"/>
  <c r="BF1926"/>
  <c r="T1926"/>
  <c r="T1925"/>
  <c r="R1926"/>
  <c r="R1925"/>
  <c r="P1926"/>
  <c r="P1925"/>
  <c r="BK1926"/>
  <c r="BK1925"/>
  <c r="J1925"/>
  <c r="J1926"/>
  <c r="BE1926"/>
  <c r="J102"/>
  <c r="BI1907"/>
  <c r="BH1907"/>
  <c r="BG1907"/>
  <c r="BF1907"/>
  <c r="T1907"/>
  <c r="R1907"/>
  <c r="P1907"/>
  <c r="BK1907"/>
  <c r="J1907"/>
  <c r="BE1907"/>
  <c r="BI1906"/>
  <c r="BH1906"/>
  <c r="BG1906"/>
  <c r="BF1906"/>
  <c r="T1906"/>
  <c r="R1906"/>
  <c r="P1906"/>
  <c r="BK1906"/>
  <c r="J1906"/>
  <c r="BE1906"/>
  <c r="BI1905"/>
  <c r="BH1905"/>
  <c r="BG1905"/>
  <c r="BF1905"/>
  <c r="T1905"/>
  <c r="R1905"/>
  <c r="P1905"/>
  <c r="BK1905"/>
  <c r="J1905"/>
  <c r="BE1905"/>
  <c r="BI1898"/>
  <c r="BH1898"/>
  <c r="BG1898"/>
  <c r="BF1898"/>
  <c r="T1898"/>
  <c r="R1898"/>
  <c r="P1898"/>
  <c r="BK1898"/>
  <c r="J1898"/>
  <c r="BE1898"/>
  <c r="BI1897"/>
  <c r="BH1897"/>
  <c r="BG1897"/>
  <c r="BF1897"/>
  <c r="T1897"/>
  <c r="R1897"/>
  <c r="P1897"/>
  <c r="BK1897"/>
  <c r="J1897"/>
  <c r="BE1897"/>
  <c r="BI1895"/>
  <c r="BH1895"/>
  <c r="BG1895"/>
  <c r="BF1895"/>
  <c r="T1895"/>
  <c r="T1894"/>
  <c r="R1895"/>
  <c r="R1894"/>
  <c r="P1895"/>
  <c r="P1894"/>
  <c r="BK1895"/>
  <c r="BK1894"/>
  <c r="J1894"/>
  <c r="J1895"/>
  <c r="BE1895"/>
  <c r="J101"/>
  <c r="BI1891"/>
  <c r="BH1891"/>
  <c r="BG1891"/>
  <c r="BF1891"/>
  <c r="T1891"/>
  <c r="R1891"/>
  <c r="P1891"/>
  <c r="BK1891"/>
  <c r="J1891"/>
  <c r="BE1891"/>
  <c r="BI1890"/>
  <c r="BH1890"/>
  <c r="BG1890"/>
  <c r="BF1890"/>
  <c r="T1890"/>
  <c r="T1889"/>
  <c r="R1890"/>
  <c r="R1889"/>
  <c r="P1890"/>
  <c r="P1889"/>
  <c r="BK1890"/>
  <c r="BK1889"/>
  <c r="J1889"/>
  <c r="J1890"/>
  <c r="BE1890"/>
  <c r="J100"/>
  <c r="BI1888"/>
  <c r="BH1888"/>
  <c r="BG1888"/>
  <c r="BF1888"/>
  <c r="T1888"/>
  <c r="R1888"/>
  <c r="P1888"/>
  <c r="BK1888"/>
  <c r="J1888"/>
  <c r="BE1888"/>
  <c r="BI1884"/>
  <c r="BH1884"/>
  <c r="BG1884"/>
  <c r="BF1884"/>
  <c r="T1884"/>
  <c r="R1884"/>
  <c r="P1884"/>
  <c r="BK1884"/>
  <c r="J1884"/>
  <c r="BE1884"/>
  <c r="BI1881"/>
  <c r="BH1881"/>
  <c r="BG1881"/>
  <c r="BF1881"/>
  <c r="T1881"/>
  <c r="R1881"/>
  <c r="P1881"/>
  <c r="BK1881"/>
  <c r="J1881"/>
  <c r="BE1881"/>
  <c r="BI1879"/>
  <c r="BH1879"/>
  <c r="BG1879"/>
  <c r="BF1879"/>
  <c r="T1879"/>
  <c r="R1879"/>
  <c r="P1879"/>
  <c r="BK1879"/>
  <c r="J1879"/>
  <c r="BE1879"/>
  <c r="BI1872"/>
  <c r="BH1872"/>
  <c r="BG1872"/>
  <c r="BF1872"/>
  <c r="T1872"/>
  <c r="R1872"/>
  <c r="P1872"/>
  <c r="BK1872"/>
  <c r="J1872"/>
  <c r="BE1872"/>
  <c r="BI1871"/>
  <c r="BH1871"/>
  <c r="BG1871"/>
  <c r="BF1871"/>
  <c r="T1871"/>
  <c r="R1871"/>
  <c r="P1871"/>
  <c r="BK1871"/>
  <c r="J1871"/>
  <c r="BE1871"/>
  <c r="BI1870"/>
  <c r="BH1870"/>
  <c r="BG1870"/>
  <c r="BF1870"/>
  <c r="T1870"/>
  <c r="R1870"/>
  <c r="P1870"/>
  <c r="BK1870"/>
  <c r="J1870"/>
  <c r="BE1870"/>
  <c r="BI1869"/>
  <c r="BH1869"/>
  <c r="BG1869"/>
  <c r="BF1869"/>
  <c r="T1869"/>
  <c r="R1869"/>
  <c r="P1869"/>
  <c r="BK1869"/>
  <c r="J1869"/>
  <c r="BE1869"/>
  <c r="BI1802"/>
  <c r="BH1802"/>
  <c r="BG1802"/>
  <c r="BF1802"/>
  <c r="T1802"/>
  <c r="R1802"/>
  <c r="P1802"/>
  <c r="BK1802"/>
  <c r="J1802"/>
  <c r="BE1802"/>
  <c r="BI1799"/>
  <c r="BH1799"/>
  <c r="BG1799"/>
  <c r="BF1799"/>
  <c r="T1799"/>
  <c r="R1799"/>
  <c r="P1799"/>
  <c r="BK1799"/>
  <c r="J1799"/>
  <c r="BE1799"/>
  <c r="BI1797"/>
  <c r="BH1797"/>
  <c r="BG1797"/>
  <c r="BF1797"/>
  <c r="T1797"/>
  <c r="R1797"/>
  <c r="P1797"/>
  <c r="BK1797"/>
  <c r="J1797"/>
  <c r="BE1797"/>
  <c r="BI1731"/>
  <c r="BH1731"/>
  <c r="BG1731"/>
  <c r="BF1731"/>
  <c r="T1731"/>
  <c r="T1730"/>
  <c r="R1731"/>
  <c r="R1730"/>
  <c r="P1731"/>
  <c r="P1730"/>
  <c r="BK1731"/>
  <c r="BK1730"/>
  <c r="J1730"/>
  <c r="J1731"/>
  <c r="BE1731"/>
  <c r="J99"/>
  <c r="BI1729"/>
  <c r="BH1729"/>
  <c r="BG1729"/>
  <c r="BF1729"/>
  <c r="T1729"/>
  <c r="R1729"/>
  <c r="P1729"/>
  <c r="BK1729"/>
  <c r="J1729"/>
  <c r="BE1729"/>
  <c r="BI1727"/>
  <c r="BH1727"/>
  <c r="BG1727"/>
  <c r="BF1727"/>
  <c r="T1727"/>
  <c r="R1727"/>
  <c r="P1727"/>
  <c r="BK1727"/>
  <c r="J1727"/>
  <c r="BE1727"/>
  <c r="BI1726"/>
  <c r="BH1726"/>
  <c r="BG1726"/>
  <c r="BF1726"/>
  <c r="T1726"/>
  <c r="R1726"/>
  <c r="P1726"/>
  <c r="BK1726"/>
  <c r="J1726"/>
  <c r="BE1726"/>
  <c r="BI1725"/>
  <c r="BH1725"/>
  <c r="BG1725"/>
  <c r="BF1725"/>
  <c r="T1725"/>
  <c r="R1725"/>
  <c r="P1725"/>
  <c r="BK1725"/>
  <c r="J1725"/>
  <c r="BE1725"/>
  <c r="BI1723"/>
  <c r="BH1723"/>
  <c r="BG1723"/>
  <c r="BF1723"/>
  <c r="T1723"/>
  <c r="R1723"/>
  <c r="P1723"/>
  <c r="BK1723"/>
  <c r="J1723"/>
  <c r="BE1723"/>
  <c r="BI1694"/>
  <c r="BH1694"/>
  <c r="BG1694"/>
  <c r="BF1694"/>
  <c r="T1694"/>
  <c r="R1694"/>
  <c r="P1694"/>
  <c r="BK1694"/>
  <c r="J1694"/>
  <c r="BE1694"/>
  <c r="BI1692"/>
  <c r="BH1692"/>
  <c r="BG1692"/>
  <c r="BF1692"/>
  <c r="T1692"/>
  <c r="R1692"/>
  <c r="P1692"/>
  <c r="BK1692"/>
  <c r="J1692"/>
  <c r="BE1692"/>
  <c r="BI1684"/>
  <c r="BH1684"/>
  <c r="BG1684"/>
  <c r="BF1684"/>
  <c r="T1684"/>
  <c r="R1684"/>
  <c r="P1684"/>
  <c r="BK1684"/>
  <c r="J1684"/>
  <c r="BE1684"/>
  <c r="BI1683"/>
  <c r="BH1683"/>
  <c r="BG1683"/>
  <c r="BF1683"/>
  <c r="T1683"/>
  <c r="R1683"/>
  <c r="P1683"/>
  <c r="BK1683"/>
  <c r="J1683"/>
  <c r="BE1683"/>
  <c r="BI1682"/>
  <c r="BH1682"/>
  <c r="BG1682"/>
  <c r="BF1682"/>
  <c r="T1682"/>
  <c r="T1681"/>
  <c r="R1682"/>
  <c r="R1681"/>
  <c r="P1682"/>
  <c r="P1681"/>
  <c r="BK1682"/>
  <c r="BK1681"/>
  <c r="J1681"/>
  <c r="J1682"/>
  <c r="BE1682"/>
  <c r="J98"/>
  <c r="BI1680"/>
  <c r="BH1680"/>
  <c r="BG1680"/>
  <c r="BF1680"/>
  <c r="T1680"/>
  <c r="R1680"/>
  <c r="P1680"/>
  <c r="BK1680"/>
  <c r="J1680"/>
  <c r="BE1680"/>
  <c r="BI1679"/>
  <c r="BH1679"/>
  <c r="BG1679"/>
  <c r="BF1679"/>
  <c r="T1679"/>
  <c r="R1679"/>
  <c r="P1679"/>
  <c r="BK1679"/>
  <c r="J1679"/>
  <c r="BE1679"/>
  <c r="BI1678"/>
  <c r="BH1678"/>
  <c r="BG1678"/>
  <c r="BF1678"/>
  <c r="T1678"/>
  <c r="R1678"/>
  <c r="P1678"/>
  <c r="BK1678"/>
  <c r="J1678"/>
  <c r="BE1678"/>
  <c r="BI1676"/>
  <c r="BH1676"/>
  <c r="BG1676"/>
  <c r="BF1676"/>
  <c r="T1676"/>
  <c r="R1676"/>
  <c r="P1676"/>
  <c r="BK1676"/>
  <c r="J1676"/>
  <c r="BE1676"/>
  <c r="BI1674"/>
  <c r="BH1674"/>
  <c r="BG1674"/>
  <c r="BF1674"/>
  <c r="T1674"/>
  <c r="R1674"/>
  <c r="P1674"/>
  <c r="BK1674"/>
  <c r="J1674"/>
  <c r="BE1674"/>
  <c r="BI1673"/>
  <c r="BH1673"/>
  <c r="BG1673"/>
  <c r="BF1673"/>
  <c r="T1673"/>
  <c r="R1673"/>
  <c r="P1673"/>
  <c r="BK1673"/>
  <c r="J1673"/>
  <c r="BE1673"/>
  <c r="BI1672"/>
  <c r="BH1672"/>
  <c r="BG1672"/>
  <c r="BF1672"/>
  <c r="T1672"/>
  <c r="R1672"/>
  <c r="P1672"/>
  <c r="BK1672"/>
  <c r="J1672"/>
  <c r="BE1672"/>
  <c r="BI1671"/>
  <c r="BH1671"/>
  <c r="BG1671"/>
  <c r="BF1671"/>
  <c r="T1671"/>
  <c r="R1671"/>
  <c r="P1671"/>
  <c r="BK1671"/>
  <c r="J1671"/>
  <c r="BE1671"/>
  <c r="BI1668"/>
  <c r="BH1668"/>
  <c r="BG1668"/>
  <c r="BF1668"/>
  <c r="T1668"/>
  <c r="R1668"/>
  <c r="P1668"/>
  <c r="BK1668"/>
  <c r="J1668"/>
  <c r="BE1668"/>
  <c r="BI1665"/>
  <c r="BH1665"/>
  <c r="BG1665"/>
  <c r="BF1665"/>
  <c r="T1665"/>
  <c r="R1665"/>
  <c r="P1665"/>
  <c r="BK1665"/>
  <c r="J1665"/>
  <c r="BE1665"/>
  <c r="BI1663"/>
  <c r="BH1663"/>
  <c r="BG1663"/>
  <c r="BF1663"/>
  <c r="T1663"/>
  <c r="R1663"/>
  <c r="P1663"/>
  <c r="BK1663"/>
  <c r="J1663"/>
  <c r="BE1663"/>
  <c r="BI1652"/>
  <c r="BH1652"/>
  <c r="BG1652"/>
  <c r="BF1652"/>
  <c r="T1652"/>
  <c r="R1652"/>
  <c r="P1652"/>
  <c r="BK1652"/>
  <c r="J1652"/>
  <c r="BE1652"/>
  <c r="BI1650"/>
  <c r="BH1650"/>
  <c r="BG1650"/>
  <c r="BF1650"/>
  <c r="T1650"/>
  <c r="R1650"/>
  <c r="P1650"/>
  <c r="BK1650"/>
  <c r="J1650"/>
  <c r="BE1650"/>
  <c r="BI1647"/>
  <c r="BH1647"/>
  <c r="BG1647"/>
  <c r="BF1647"/>
  <c r="T1647"/>
  <c r="R1647"/>
  <c r="P1647"/>
  <c r="BK1647"/>
  <c r="J1647"/>
  <c r="BE1647"/>
  <c r="BI1644"/>
  <c r="BH1644"/>
  <c r="BG1644"/>
  <c r="BF1644"/>
  <c r="T1644"/>
  <c r="R1644"/>
  <c r="P1644"/>
  <c r="BK1644"/>
  <c r="J1644"/>
  <c r="BE1644"/>
  <c r="BI1620"/>
  <c r="BH1620"/>
  <c r="BG1620"/>
  <c r="BF1620"/>
  <c r="T1620"/>
  <c r="T1619"/>
  <c r="R1620"/>
  <c r="R1619"/>
  <c r="P1620"/>
  <c r="P1619"/>
  <c r="BK1620"/>
  <c r="BK1619"/>
  <c r="J1619"/>
  <c r="J1620"/>
  <c r="BE1620"/>
  <c r="J97"/>
  <c r="BI1618"/>
  <c r="BH1618"/>
  <c r="BG1618"/>
  <c r="BF1618"/>
  <c r="T1618"/>
  <c r="R1618"/>
  <c r="P1618"/>
  <c r="BK1618"/>
  <c r="J1618"/>
  <c r="BE1618"/>
  <c r="BI1617"/>
  <c r="BH1617"/>
  <c r="BG1617"/>
  <c r="BF1617"/>
  <c r="T1617"/>
  <c r="R1617"/>
  <c r="P1617"/>
  <c r="BK1617"/>
  <c r="J1617"/>
  <c r="BE1617"/>
  <c r="BI1616"/>
  <c r="BH1616"/>
  <c r="BG1616"/>
  <c r="BF1616"/>
  <c r="T1616"/>
  <c r="R1616"/>
  <c r="P1616"/>
  <c r="BK1616"/>
  <c r="J1616"/>
  <c r="BE1616"/>
  <c r="BI1614"/>
  <c r="BH1614"/>
  <c r="BG1614"/>
  <c r="BF1614"/>
  <c r="T1614"/>
  <c r="R1614"/>
  <c r="P1614"/>
  <c r="BK1614"/>
  <c r="J1614"/>
  <c r="BE1614"/>
  <c r="BI1613"/>
  <c r="BH1613"/>
  <c r="BG1613"/>
  <c r="BF1613"/>
  <c r="T1613"/>
  <c r="R1613"/>
  <c r="P1613"/>
  <c r="BK1613"/>
  <c r="J1613"/>
  <c r="BE1613"/>
  <c r="BI1612"/>
  <c r="BH1612"/>
  <c r="BG1612"/>
  <c r="BF1612"/>
  <c r="T1612"/>
  <c r="R1612"/>
  <c r="P1612"/>
  <c r="BK1612"/>
  <c r="J1612"/>
  <c r="BE1612"/>
  <c r="BI1611"/>
  <c r="BH1611"/>
  <c r="BG1611"/>
  <c r="BF1611"/>
  <c r="T1611"/>
  <c r="T1610"/>
  <c r="R1611"/>
  <c r="R1610"/>
  <c r="P1611"/>
  <c r="P1610"/>
  <c r="BK1611"/>
  <c r="BK1610"/>
  <c r="J1610"/>
  <c r="J1611"/>
  <c r="BE1611"/>
  <c r="J96"/>
  <c r="BI1609"/>
  <c r="BH1609"/>
  <c r="BG1609"/>
  <c r="BF1609"/>
  <c r="T1609"/>
  <c r="R1609"/>
  <c r="P1609"/>
  <c r="BK1609"/>
  <c r="J1609"/>
  <c r="BE1609"/>
  <c r="BI1608"/>
  <c r="BH1608"/>
  <c r="BG1608"/>
  <c r="BF1608"/>
  <c r="T1608"/>
  <c r="R1608"/>
  <c r="P1608"/>
  <c r="BK1608"/>
  <c r="J1608"/>
  <c r="BE1608"/>
  <c r="BI1607"/>
  <c r="BH1607"/>
  <c r="BG1607"/>
  <c r="BF1607"/>
  <c r="T1607"/>
  <c r="R1607"/>
  <c r="P1607"/>
  <c r="BK1607"/>
  <c r="J1607"/>
  <c r="BE1607"/>
  <c r="BI1606"/>
  <c r="BH1606"/>
  <c r="BG1606"/>
  <c r="BF1606"/>
  <c r="T1606"/>
  <c r="R1606"/>
  <c r="P1606"/>
  <c r="BK1606"/>
  <c r="J1606"/>
  <c r="BE1606"/>
  <c r="BI1605"/>
  <c r="BH1605"/>
  <c r="BG1605"/>
  <c r="BF1605"/>
  <c r="T1605"/>
  <c r="R1605"/>
  <c r="P1605"/>
  <c r="BK1605"/>
  <c r="J1605"/>
  <c r="BE1605"/>
  <c r="BI1603"/>
  <c r="BH1603"/>
  <c r="BG1603"/>
  <c r="BF1603"/>
  <c r="T1603"/>
  <c r="R1603"/>
  <c r="P1603"/>
  <c r="BK1603"/>
  <c r="J1603"/>
  <c r="BE1603"/>
  <c r="BI1602"/>
  <c r="BH1602"/>
  <c r="BG1602"/>
  <c r="BF1602"/>
  <c r="T1602"/>
  <c r="R1602"/>
  <c r="P1602"/>
  <c r="BK1602"/>
  <c r="J1602"/>
  <c r="BE1602"/>
  <c r="BI1601"/>
  <c r="BH1601"/>
  <c r="BG1601"/>
  <c r="BF1601"/>
  <c r="T1601"/>
  <c r="R1601"/>
  <c r="P1601"/>
  <c r="BK1601"/>
  <c r="J1601"/>
  <c r="BE1601"/>
  <c r="BI1598"/>
  <c r="BH1598"/>
  <c r="BG1598"/>
  <c r="BF1598"/>
  <c r="T1598"/>
  <c r="R1598"/>
  <c r="P1598"/>
  <c r="BK1598"/>
  <c r="J1598"/>
  <c r="BE1598"/>
  <c r="BI1595"/>
  <c r="BH1595"/>
  <c r="BG1595"/>
  <c r="BF1595"/>
  <c r="T1595"/>
  <c r="R1595"/>
  <c r="P1595"/>
  <c r="BK1595"/>
  <c r="J1595"/>
  <c r="BE1595"/>
  <c r="BI1593"/>
  <c r="BH1593"/>
  <c r="BG1593"/>
  <c r="BF1593"/>
  <c r="T1593"/>
  <c r="R1593"/>
  <c r="P1593"/>
  <c r="BK1593"/>
  <c r="J1593"/>
  <c r="BE1593"/>
  <c r="BI1586"/>
  <c r="BH1586"/>
  <c r="BG1586"/>
  <c r="BF1586"/>
  <c r="T1586"/>
  <c r="T1585"/>
  <c r="R1586"/>
  <c r="R1585"/>
  <c r="P1586"/>
  <c r="P1585"/>
  <c r="BK1586"/>
  <c r="BK1585"/>
  <c r="J1585"/>
  <c r="J1586"/>
  <c r="BE1586"/>
  <c r="J95"/>
  <c r="BI1584"/>
  <c r="BH1584"/>
  <c r="BG1584"/>
  <c r="BF1584"/>
  <c r="T1584"/>
  <c r="R1584"/>
  <c r="P1584"/>
  <c r="BK1584"/>
  <c r="J1584"/>
  <c r="BE1584"/>
  <c r="BI1583"/>
  <c r="BH1583"/>
  <c r="BG1583"/>
  <c r="BF1583"/>
  <c r="T1583"/>
  <c r="R1583"/>
  <c r="P1583"/>
  <c r="BK1583"/>
  <c r="J1583"/>
  <c r="BE1583"/>
  <c r="BI1582"/>
  <c r="BH1582"/>
  <c r="BG1582"/>
  <c r="BF1582"/>
  <c r="T1582"/>
  <c r="R1582"/>
  <c r="P1582"/>
  <c r="BK1582"/>
  <c r="J1582"/>
  <c r="BE1582"/>
  <c r="BI1580"/>
  <c r="BH1580"/>
  <c r="BG1580"/>
  <c r="BF1580"/>
  <c r="T1580"/>
  <c r="R1580"/>
  <c r="P1580"/>
  <c r="BK1580"/>
  <c r="J1580"/>
  <c r="BE1580"/>
  <c r="BI1578"/>
  <c r="BH1578"/>
  <c r="BG1578"/>
  <c r="BF1578"/>
  <c r="T1578"/>
  <c r="R1578"/>
  <c r="P1578"/>
  <c r="BK1578"/>
  <c r="J1578"/>
  <c r="BE1578"/>
  <c r="BI1577"/>
  <c r="BH1577"/>
  <c r="BG1577"/>
  <c r="BF1577"/>
  <c r="T1577"/>
  <c r="R1577"/>
  <c r="P1577"/>
  <c r="BK1577"/>
  <c r="J1577"/>
  <c r="BE1577"/>
  <c r="BI1576"/>
  <c r="BH1576"/>
  <c r="BG1576"/>
  <c r="BF1576"/>
  <c r="T1576"/>
  <c r="R1576"/>
  <c r="P1576"/>
  <c r="BK1576"/>
  <c r="J1576"/>
  <c r="BE1576"/>
  <c r="BI1574"/>
  <c r="BH1574"/>
  <c r="BG1574"/>
  <c r="BF1574"/>
  <c r="T1574"/>
  <c r="R1574"/>
  <c r="P1574"/>
  <c r="BK1574"/>
  <c r="J1574"/>
  <c r="BE1574"/>
  <c r="BI1573"/>
  <c r="BH1573"/>
  <c r="BG1573"/>
  <c r="BF1573"/>
  <c r="T1573"/>
  <c r="R1573"/>
  <c r="P1573"/>
  <c r="BK1573"/>
  <c r="J1573"/>
  <c r="BE1573"/>
  <c r="BI1571"/>
  <c r="BH1571"/>
  <c r="BG1571"/>
  <c r="BF1571"/>
  <c r="T1571"/>
  <c r="R1571"/>
  <c r="P1571"/>
  <c r="BK1571"/>
  <c r="J1571"/>
  <c r="BE1571"/>
  <c r="BI1570"/>
  <c r="BH1570"/>
  <c r="BG1570"/>
  <c r="BF1570"/>
  <c r="T1570"/>
  <c r="R1570"/>
  <c r="P1570"/>
  <c r="BK1570"/>
  <c r="J1570"/>
  <c r="BE1570"/>
  <c r="BI1569"/>
  <c r="BH1569"/>
  <c r="BG1569"/>
  <c r="BF1569"/>
  <c r="T1569"/>
  <c r="R1569"/>
  <c r="P1569"/>
  <c r="BK1569"/>
  <c r="J1569"/>
  <c r="BE1569"/>
  <c r="BI1568"/>
  <c r="BH1568"/>
  <c r="BG1568"/>
  <c r="BF1568"/>
  <c r="T1568"/>
  <c r="R1568"/>
  <c r="P1568"/>
  <c r="BK1568"/>
  <c r="J1568"/>
  <c r="BE1568"/>
  <c r="BI1567"/>
  <c r="BH1567"/>
  <c r="BG1567"/>
  <c r="BF1567"/>
  <c r="T1567"/>
  <c r="R1567"/>
  <c r="P1567"/>
  <c r="BK1567"/>
  <c r="J1567"/>
  <c r="BE1567"/>
  <c r="BI1566"/>
  <c r="BH1566"/>
  <c r="BG1566"/>
  <c r="BF1566"/>
  <c r="T1566"/>
  <c r="R1566"/>
  <c r="P1566"/>
  <c r="BK1566"/>
  <c r="J1566"/>
  <c r="BE1566"/>
  <c r="BI1564"/>
  <c r="BH1564"/>
  <c r="BG1564"/>
  <c r="BF1564"/>
  <c r="T1564"/>
  <c r="R1564"/>
  <c r="P1564"/>
  <c r="BK1564"/>
  <c r="J1564"/>
  <c r="BE1564"/>
  <c r="BI1563"/>
  <c r="BH1563"/>
  <c r="BG1563"/>
  <c r="BF1563"/>
  <c r="T1563"/>
  <c r="R1563"/>
  <c r="P1563"/>
  <c r="BK1563"/>
  <c r="J1563"/>
  <c r="BE1563"/>
  <c r="BI1562"/>
  <c r="BH1562"/>
  <c r="BG1562"/>
  <c r="BF1562"/>
  <c r="T1562"/>
  <c r="R1562"/>
  <c r="P1562"/>
  <c r="BK1562"/>
  <c r="J1562"/>
  <c r="BE1562"/>
  <c r="BI1560"/>
  <c r="BH1560"/>
  <c r="BG1560"/>
  <c r="BF1560"/>
  <c r="T1560"/>
  <c r="R1560"/>
  <c r="P1560"/>
  <c r="BK1560"/>
  <c r="J1560"/>
  <c r="BE1560"/>
  <c r="BI1559"/>
  <c r="BH1559"/>
  <c r="BG1559"/>
  <c r="BF1559"/>
  <c r="T1559"/>
  <c r="R1559"/>
  <c r="P1559"/>
  <c r="BK1559"/>
  <c r="J1559"/>
  <c r="BE1559"/>
  <c r="BI1558"/>
  <c r="BH1558"/>
  <c r="BG1558"/>
  <c r="BF1558"/>
  <c r="T1558"/>
  <c r="R1558"/>
  <c r="P1558"/>
  <c r="BK1558"/>
  <c r="J1558"/>
  <c r="BE1558"/>
  <c r="BI1557"/>
  <c r="BH1557"/>
  <c r="BG1557"/>
  <c r="BF1557"/>
  <c r="T1557"/>
  <c r="R1557"/>
  <c r="P1557"/>
  <c r="BK1557"/>
  <c r="J1557"/>
  <c r="BE1557"/>
  <c r="BI1556"/>
  <c r="BH1556"/>
  <c r="BG1556"/>
  <c r="BF1556"/>
  <c r="T1556"/>
  <c r="R1556"/>
  <c r="P1556"/>
  <c r="BK1556"/>
  <c r="J1556"/>
  <c r="BE1556"/>
  <c r="BI1555"/>
  <c r="BH1555"/>
  <c r="BG1555"/>
  <c r="BF1555"/>
  <c r="T1555"/>
  <c r="R1555"/>
  <c r="P1555"/>
  <c r="BK1555"/>
  <c r="J1555"/>
  <c r="BE1555"/>
  <c r="BI1553"/>
  <c r="BH1553"/>
  <c r="BG1553"/>
  <c r="BF1553"/>
  <c r="T1553"/>
  <c r="T1552"/>
  <c r="R1553"/>
  <c r="R1552"/>
  <c r="P1553"/>
  <c r="P1552"/>
  <c r="BK1553"/>
  <c r="BK1552"/>
  <c r="J1552"/>
  <c r="J1553"/>
  <c r="BE1553"/>
  <c r="J94"/>
  <c r="BI1551"/>
  <c r="BH1551"/>
  <c r="BG1551"/>
  <c r="BF1551"/>
  <c r="T1551"/>
  <c r="R1551"/>
  <c r="P1551"/>
  <c r="BK1551"/>
  <c r="J1551"/>
  <c r="BE1551"/>
  <c r="BI1550"/>
  <c r="BH1550"/>
  <c r="BG1550"/>
  <c r="BF1550"/>
  <c r="T1550"/>
  <c r="R1550"/>
  <c r="P1550"/>
  <c r="BK1550"/>
  <c r="J1550"/>
  <c r="BE1550"/>
  <c r="BI1549"/>
  <c r="BH1549"/>
  <c r="BG1549"/>
  <c r="BF1549"/>
  <c r="T1549"/>
  <c r="R1549"/>
  <c r="P1549"/>
  <c r="BK1549"/>
  <c r="J1549"/>
  <c r="BE1549"/>
  <c r="BI1547"/>
  <c r="BH1547"/>
  <c r="BG1547"/>
  <c r="BF1547"/>
  <c r="T1547"/>
  <c r="R1547"/>
  <c r="P1547"/>
  <c r="BK1547"/>
  <c r="J1547"/>
  <c r="BE1547"/>
  <c r="BI1546"/>
  <c r="BH1546"/>
  <c r="BG1546"/>
  <c r="BF1546"/>
  <c r="T1546"/>
  <c r="R1546"/>
  <c r="P1546"/>
  <c r="BK1546"/>
  <c r="J1546"/>
  <c r="BE1546"/>
  <c r="BI1545"/>
  <c r="BH1545"/>
  <c r="BG1545"/>
  <c r="BF1545"/>
  <c r="T1545"/>
  <c r="R1545"/>
  <c r="P1545"/>
  <c r="BK1545"/>
  <c r="J1545"/>
  <c r="BE1545"/>
  <c r="BI1543"/>
  <c r="BH1543"/>
  <c r="BG1543"/>
  <c r="BF1543"/>
  <c r="T1543"/>
  <c r="R1543"/>
  <c r="P1543"/>
  <c r="BK1543"/>
  <c r="J1543"/>
  <c r="BE1543"/>
  <c r="BI1542"/>
  <c r="BH1542"/>
  <c r="BG1542"/>
  <c r="BF1542"/>
  <c r="T1542"/>
  <c r="R1542"/>
  <c r="P1542"/>
  <c r="BK1542"/>
  <c r="J1542"/>
  <c r="BE1542"/>
  <c r="BI1541"/>
  <c r="BH1541"/>
  <c r="BG1541"/>
  <c r="BF1541"/>
  <c r="T1541"/>
  <c r="R1541"/>
  <c r="P1541"/>
  <c r="BK1541"/>
  <c r="J1541"/>
  <c r="BE1541"/>
  <c r="BI1540"/>
  <c r="BH1540"/>
  <c r="BG1540"/>
  <c r="BF1540"/>
  <c r="T1540"/>
  <c r="R1540"/>
  <c r="P1540"/>
  <c r="BK1540"/>
  <c r="J1540"/>
  <c r="BE1540"/>
  <c r="BI1539"/>
  <c r="BH1539"/>
  <c r="BG1539"/>
  <c r="BF1539"/>
  <c r="T1539"/>
  <c r="R1539"/>
  <c r="P1539"/>
  <c r="BK1539"/>
  <c r="J1539"/>
  <c r="BE1539"/>
  <c r="BI1537"/>
  <c r="BH1537"/>
  <c r="BG1537"/>
  <c r="BF1537"/>
  <c r="T1537"/>
  <c r="R1537"/>
  <c r="P1537"/>
  <c r="BK1537"/>
  <c r="J1537"/>
  <c r="BE1537"/>
  <c r="BI1536"/>
  <c r="BH1536"/>
  <c r="BG1536"/>
  <c r="BF1536"/>
  <c r="T1536"/>
  <c r="R1536"/>
  <c r="P1536"/>
  <c r="BK1536"/>
  <c r="J1536"/>
  <c r="BE1536"/>
  <c r="BI1535"/>
  <c r="BH1535"/>
  <c r="BG1535"/>
  <c r="BF1535"/>
  <c r="T1535"/>
  <c r="R1535"/>
  <c r="P1535"/>
  <c r="BK1535"/>
  <c r="J1535"/>
  <c r="BE1535"/>
  <c r="BI1533"/>
  <c r="BH1533"/>
  <c r="BG1533"/>
  <c r="BF1533"/>
  <c r="T1533"/>
  <c r="R1533"/>
  <c r="P1533"/>
  <c r="BK1533"/>
  <c r="J1533"/>
  <c r="BE1533"/>
  <c r="BI1532"/>
  <c r="BH1532"/>
  <c r="BG1532"/>
  <c r="BF1532"/>
  <c r="T1532"/>
  <c r="T1531"/>
  <c r="R1532"/>
  <c r="R1531"/>
  <c r="P1532"/>
  <c r="P1531"/>
  <c r="BK1532"/>
  <c r="BK1531"/>
  <c r="J1531"/>
  <c r="J1532"/>
  <c r="BE1532"/>
  <c r="J93"/>
  <c r="BI1530"/>
  <c r="BH1530"/>
  <c r="BG1530"/>
  <c r="BF1530"/>
  <c r="T1530"/>
  <c r="R1530"/>
  <c r="P1530"/>
  <c r="BK1530"/>
  <c r="J1530"/>
  <c r="BE1530"/>
  <c r="BI1527"/>
  <c r="BH1527"/>
  <c r="BG1527"/>
  <c r="BF1527"/>
  <c r="T1527"/>
  <c r="T1526"/>
  <c r="R1527"/>
  <c r="R1526"/>
  <c r="P1527"/>
  <c r="P1526"/>
  <c r="BK1527"/>
  <c r="BK1526"/>
  <c r="J1526"/>
  <c r="J1527"/>
  <c r="BE1527"/>
  <c r="J92"/>
  <c r="BI1525"/>
  <c r="BH1525"/>
  <c r="BG1525"/>
  <c r="BF1525"/>
  <c r="T1525"/>
  <c r="R1525"/>
  <c r="P1525"/>
  <c r="BK1525"/>
  <c r="J1525"/>
  <c r="BE1525"/>
  <c r="BI1522"/>
  <c r="BH1522"/>
  <c r="BG1522"/>
  <c r="BF1522"/>
  <c r="T1522"/>
  <c r="R1522"/>
  <c r="P1522"/>
  <c r="BK1522"/>
  <c r="J1522"/>
  <c r="BE1522"/>
  <c r="BI1519"/>
  <c r="BH1519"/>
  <c r="BG1519"/>
  <c r="BF1519"/>
  <c r="T1519"/>
  <c r="R1519"/>
  <c r="P1519"/>
  <c r="BK1519"/>
  <c r="J1519"/>
  <c r="BE1519"/>
  <c r="BI1517"/>
  <c r="BH1517"/>
  <c r="BG1517"/>
  <c r="BF1517"/>
  <c r="T1517"/>
  <c r="R1517"/>
  <c r="P1517"/>
  <c r="BK1517"/>
  <c r="J1517"/>
  <c r="BE1517"/>
  <c r="BI1514"/>
  <c r="BH1514"/>
  <c r="BG1514"/>
  <c r="BF1514"/>
  <c r="T1514"/>
  <c r="R1514"/>
  <c r="P1514"/>
  <c r="BK1514"/>
  <c r="J1514"/>
  <c r="BE1514"/>
  <c r="BI1511"/>
  <c r="BH1511"/>
  <c r="BG1511"/>
  <c r="BF1511"/>
  <c r="T1511"/>
  <c r="T1510"/>
  <c r="R1511"/>
  <c r="R1510"/>
  <c r="P1511"/>
  <c r="P1510"/>
  <c r="BK1511"/>
  <c r="BK1510"/>
  <c r="J1510"/>
  <c r="J1511"/>
  <c r="BE1511"/>
  <c r="J91"/>
  <c r="BI1509"/>
  <c r="BH1509"/>
  <c r="BG1509"/>
  <c r="BF1509"/>
  <c r="T1509"/>
  <c r="R1509"/>
  <c r="P1509"/>
  <c r="BK1509"/>
  <c r="J1509"/>
  <c r="BE1509"/>
  <c r="BI1508"/>
  <c r="BH1508"/>
  <c r="BG1508"/>
  <c r="BF1508"/>
  <c r="T1508"/>
  <c r="R1508"/>
  <c r="P1508"/>
  <c r="BK1508"/>
  <c r="J1508"/>
  <c r="BE1508"/>
  <c r="BI1507"/>
  <c r="BH1507"/>
  <c r="BG1507"/>
  <c r="BF1507"/>
  <c r="T1507"/>
  <c r="R1507"/>
  <c r="P1507"/>
  <c r="BK1507"/>
  <c r="J1507"/>
  <c r="BE1507"/>
  <c r="BI1506"/>
  <c r="BH1506"/>
  <c r="BG1506"/>
  <c r="BF1506"/>
  <c r="T1506"/>
  <c r="R1506"/>
  <c r="P1506"/>
  <c r="BK1506"/>
  <c r="J1506"/>
  <c r="BE1506"/>
  <c r="BI1505"/>
  <c r="BH1505"/>
  <c r="BG1505"/>
  <c r="BF1505"/>
  <c r="T1505"/>
  <c r="R1505"/>
  <c r="P1505"/>
  <c r="BK1505"/>
  <c r="J1505"/>
  <c r="BE1505"/>
  <c r="BI1504"/>
  <c r="BH1504"/>
  <c r="BG1504"/>
  <c r="BF1504"/>
  <c r="T1504"/>
  <c r="T1503"/>
  <c r="R1504"/>
  <c r="R1503"/>
  <c r="P1504"/>
  <c r="P1503"/>
  <c r="BK1504"/>
  <c r="BK1503"/>
  <c r="J1503"/>
  <c r="J1504"/>
  <c r="BE1504"/>
  <c r="J90"/>
  <c r="BI1502"/>
  <c r="BH1502"/>
  <c r="BG1502"/>
  <c r="BF1502"/>
  <c r="T1502"/>
  <c r="R1502"/>
  <c r="P1502"/>
  <c r="BK1502"/>
  <c r="J1502"/>
  <c r="BE1502"/>
  <c r="BI1501"/>
  <c r="BH1501"/>
  <c r="BG1501"/>
  <c r="BF1501"/>
  <c r="T1501"/>
  <c r="T1500"/>
  <c r="R1501"/>
  <c r="R1500"/>
  <c r="P1501"/>
  <c r="P1500"/>
  <c r="BK1501"/>
  <c r="BK1500"/>
  <c r="J1500"/>
  <c r="J1501"/>
  <c r="BE1501"/>
  <c r="J89"/>
  <c r="BI1499"/>
  <c r="BH1499"/>
  <c r="BG1499"/>
  <c r="BF1499"/>
  <c r="T1499"/>
  <c r="R1499"/>
  <c r="P1499"/>
  <c r="BK1499"/>
  <c r="J1499"/>
  <c r="BE1499"/>
  <c r="BI1498"/>
  <c r="BH1498"/>
  <c r="BG1498"/>
  <c r="BF1498"/>
  <c r="T1498"/>
  <c r="R1498"/>
  <c r="P1498"/>
  <c r="BK1498"/>
  <c r="J1498"/>
  <c r="BE1498"/>
  <c r="BI1497"/>
  <c r="BH1497"/>
  <c r="BG1497"/>
  <c r="BF1497"/>
  <c r="T1497"/>
  <c r="T1496"/>
  <c r="R1497"/>
  <c r="R1496"/>
  <c r="P1497"/>
  <c r="P1496"/>
  <c r="BK1497"/>
  <c r="BK1496"/>
  <c r="J1496"/>
  <c r="J1497"/>
  <c r="BE1497"/>
  <c r="J88"/>
  <c r="BI1495"/>
  <c r="BH1495"/>
  <c r="BG1495"/>
  <c r="BF1495"/>
  <c r="T1495"/>
  <c r="R1495"/>
  <c r="P1495"/>
  <c r="BK1495"/>
  <c r="J1495"/>
  <c r="BE1495"/>
  <c r="BI1494"/>
  <c r="BH1494"/>
  <c r="BG1494"/>
  <c r="BF1494"/>
  <c r="T1494"/>
  <c r="R1494"/>
  <c r="P1494"/>
  <c r="BK1494"/>
  <c r="J1494"/>
  <c r="BE1494"/>
  <c r="BI1493"/>
  <c r="BH1493"/>
  <c r="BG1493"/>
  <c r="BF1493"/>
  <c r="T1493"/>
  <c r="R1493"/>
  <c r="P1493"/>
  <c r="BK1493"/>
  <c r="J1493"/>
  <c r="BE1493"/>
  <c r="BI1492"/>
  <c r="BH1492"/>
  <c r="BG1492"/>
  <c r="BF1492"/>
  <c r="T1492"/>
  <c r="R1492"/>
  <c r="P1492"/>
  <c r="BK1492"/>
  <c r="J1492"/>
  <c r="BE1492"/>
  <c r="BI1491"/>
  <c r="BH1491"/>
  <c r="BG1491"/>
  <c r="BF1491"/>
  <c r="T1491"/>
  <c r="R1491"/>
  <c r="P1491"/>
  <c r="BK1491"/>
  <c r="J1491"/>
  <c r="BE1491"/>
  <c r="BI1490"/>
  <c r="BH1490"/>
  <c r="BG1490"/>
  <c r="BF1490"/>
  <c r="T1490"/>
  <c r="R1490"/>
  <c r="P1490"/>
  <c r="BK1490"/>
  <c r="J1490"/>
  <c r="BE1490"/>
  <c r="BI1489"/>
  <c r="BH1489"/>
  <c r="BG1489"/>
  <c r="BF1489"/>
  <c r="T1489"/>
  <c r="R1489"/>
  <c r="P1489"/>
  <c r="BK1489"/>
  <c r="J1489"/>
  <c r="BE1489"/>
  <c r="BI1488"/>
  <c r="BH1488"/>
  <c r="BG1488"/>
  <c r="BF1488"/>
  <c r="T1488"/>
  <c r="R1488"/>
  <c r="P1488"/>
  <c r="BK1488"/>
  <c r="J1488"/>
  <c r="BE1488"/>
  <c r="BI1487"/>
  <c r="BH1487"/>
  <c r="BG1487"/>
  <c r="BF1487"/>
  <c r="T1487"/>
  <c r="R1487"/>
  <c r="P1487"/>
  <c r="BK1487"/>
  <c r="J1487"/>
  <c r="BE1487"/>
  <c r="BI1486"/>
  <c r="BH1486"/>
  <c r="BG1486"/>
  <c r="BF1486"/>
  <c r="T1486"/>
  <c r="R1486"/>
  <c r="P1486"/>
  <c r="BK1486"/>
  <c r="J1486"/>
  <c r="BE1486"/>
  <c r="BI1485"/>
  <c r="BH1485"/>
  <c r="BG1485"/>
  <c r="BF1485"/>
  <c r="T1485"/>
  <c r="R1485"/>
  <c r="P1485"/>
  <c r="BK1485"/>
  <c r="J1485"/>
  <c r="BE1485"/>
  <c r="BI1484"/>
  <c r="BH1484"/>
  <c r="BG1484"/>
  <c r="BF1484"/>
  <c r="T1484"/>
  <c r="R1484"/>
  <c r="P1484"/>
  <c r="BK1484"/>
  <c r="J1484"/>
  <c r="BE1484"/>
  <c r="BI1483"/>
  <c r="BH1483"/>
  <c r="BG1483"/>
  <c r="BF1483"/>
  <c r="T1483"/>
  <c r="R1483"/>
  <c r="P1483"/>
  <c r="BK1483"/>
  <c r="J1483"/>
  <c r="BE1483"/>
  <c r="BI1482"/>
  <c r="BH1482"/>
  <c r="BG1482"/>
  <c r="BF1482"/>
  <c r="T1482"/>
  <c r="R1482"/>
  <c r="P1482"/>
  <c r="BK1482"/>
  <c r="J1482"/>
  <c r="BE1482"/>
  <c r="BI1481"/>
  <c r="BH1481"/>
  <c r="BG1481"/>
  <c r="BF1481"/>
  <c r="T1481"/>
  <c r="R1481"/>
  <c r="P1481"/>
  <c r="BK1481"/>
  <c r="J1481"/>
  <c r="BE1481"/>
  <c r="BI1480"/>
  <c r="BH1480"/>
  <c r="BG1480"/>
  <c r="BF1480"/>
  <c r="T1480"/>
  <c r="R1480"/>
  <c r="P1480"/>
  <c r="BK1480"/>
  <c r="J1480"/>
  <c r="BE1480"/>
  <c r="BI1479"/>
  <c r="BH1479"/>
  <c r="BG1479"/>
  <c r="BF1479"/>
  <c r="T1479"/>
  <c r="R1479"/>
  <c r="P1479"/>
  <c r="BK1479"/>
  <c r="J1479"/>
  <c r="BE1479"/>
  <c r="BI1478"/>
  <c r="BH1478"/>
  <c r="BG1478"/>
  <c r="BF1478"/>
  <c r="T1478"/>
  <c r="R1478"/>
  <c r="P1478"/>
  <c r="BK1478"/>
  <c r="J1478"/>
  <c r="BE1478"/>
  <c r="BI1477"/>
  <c r="BH1477"/>
  <c r="BG1477"/>
  <c r="BF1477"/>
  <c r="T1477"/>
  <c r="R1477"/>
  <c r="P1477"/>
  <c r="BK1477"/>
  <c r="J1477"/>
  <c r="BE1477"/>
  <c r="BI1476"/>
  <c r="BH1476"/>
  <c r="BG1476"/>
  <c r="BF1476"/>
  <c r="T1476"/>
  <c r="R1476"/>
  <c r="P1476"/>
  <c r="BK1476"/>
  <c r="J1476"/>
  <c r="BE1476"/>
  <c r="BI1475"/>
  <c r="BH1475"/>
  <c r="BG1475"/>
  <c r="BF1475"/>
  <c r="T1475"/>
  <c r="T1474"/>
  <c r="R1475"/>
  <c r="R1474"/>
  <c r="P1475"/>
  <c r="P1474"/>
  <c r="BK1475"/>
  <c r="BK1474"/>
  <c r="J1474"/>
  <c r="J1475"/>
  <c r="BE1475"/>
  <c r="J87"/>
  <c r="BI1473"/>
  <c r="BH1473"/>
  <c r="BG1473"/>
  <c r="BF1473"/>
  <c r="T1473"/>
  <c r="R1473"/>
  <c r="P1473"/>
  <c r="BK1473"/>
  <c r="J1473"/>
  <c r="BE1473"/>
  <c r="BI1472"/>
  <c r="BH1472"/>
  <c r="BG1472"/>
  <c r="BF1472"/>
  <c r="T1472"/>
  <c r="R1472"/>
  <c r="P1472"/>
  <c r="BK1472"/>
  <c r="J1472"/>
  <c r="BE1472"/>
  <c r="BI1471"/>
  <c r="BH1471"/>
  <c r="BG1471"/>
  <c r="BF1471"/>
  <c r="T1471"/>
  <c r="R1471"/>
  <c r="P1471"/>
  <c r="BK1471"/>
  <c r="J1471"/>
  <c r="BE1471"/>
  <c r="BI1470"/>
  <c r="BH1470"/>
  <c r="BG1470"/>
  <c r="BF1470"/>
  <c r="T1470"/>
  <c r="R1470"/>
  <c r="P1470"/>
  <c r="BK1470"/>
  <c r="J1470"/>
  <c r="BE1470"/>
  <c r="BI1469"/>
  <c r="BH1469"/>
  <c r="BG1469"/>
  <c r="BF1469"/>
  <c r="T1469"/>
  <c r="R1469"/>
  <c r="P1469"/>
  <c r="BK1469"/>
  <c r="J1469"/>
  <c r="BE1469"/>
  <c r="BI1468"/>
  <c r="BH1468"/>
  <c r="BG1468"/>
  <c r="BF1468"/>
  <c r="T1468"/>
  <c r="R1468"/>
  <c r="P1468"/>
  <c r="BK1468"/>
  <c r="J1468"/>
  <c r="BE1468"/>
  <c r="BI1467"/>
  <c r="BH1467"/>
  <c r="BG1467"/>
  <c r="BF1467"/>
  <c r="T1467"/>
  <c r="R1467"/>
  <c r="P1467"/>
  <c r="BK1467"/>
  <c r="J1467"/>
  <c r="BE1467"/>
  <c r="BI1466"/>
  <c r="BH1466"/>
  <c r="BG1466"/>
  <c r="BF1466"/>
  <c r="T1466"/>
  <c r="R1466"/>
  <c r="P1466"/>
  <c r="BK1466"/>
  <c r="J1466"/>
  <c r="BE1466"/>
  <c r="BI1465"/>
  <c r="BH1465"/>
  <c r="BG1465"/>
  <c r="BF1465"/>
  <c r="T1465"/>
  <c r="R1465"/>
  <c r="P1465"/>
  <c r="BK1465"/>
  <c r="J1465"/>
  <c r="BE1465"/>
  <c r="BI1464"/>
  <c r="BH1464"/>
  <c r="BG1464"/>
  <c r="BF1464"/>
  <c r="T1464"/>
  <c r="R1464"/>
  <c r="P1464"/>
  <c r="BK1464"/>
  <c r="J1464"/>
  <c r="BE1464"/>
  <c r="BI1463"/>
  <c r="BH1463"/>
  <c r="BG1463"/>
  <c r="BF1463"/>
  <c r="T1463"/>
  <c r="R1463"/>
  <c r="P1463"/>
  <c r="BK1463"/>
  <c r="J1463"/>
  <c r="BE1463"/>
  <c r="BI1462"/>
  <c r="BH1462"/>
  <c r="BG1462"/>
  <c r="BF1462"/>
  <c r="T1462"/>
  <c r="R1462"/>
  <c r="P1462"/>
  <c r="BK1462"/>
  <c r="J1462"/>
  <c r="BE1462"/>
  <c r="BI1461"/>
  <c r="BH1461"/>
  <c r="BG1461"/>
  <c r="BF1461"/>
  <c r="T1461"/>
  <c r="R1461"/>
  <c r="P1461"/>
  <c r="BK1461"/>
  <c r="J1461"/>
  <c r="BE1461"/>
  <c r="BI1460"/>
  <c r="BH1460"/>
  <c r="BG1460"/>
  <c r="BF1460"/>
  <c r="T1460"/>
  <c r="R1460"/>
  <c r="P1460"/>
  <c r="BK1460"/>
  <c r="J1460"/>
  <c r="BE1460"/>
  <c r="BI1459"/>
  <c r="BH1459"/>
  <c r="BG1459"/>
  <c r="BF1459"/>
  <c r="T1459"/>
  <c r="R1459"/>
  <c r="P1459"/>
  <c r="BK1459"/>
  <c r="J1459"/>
  <c r="BE1459"/>
  <c r="BI1458"/>
  <c r="BH1458"/>
  <c r="BG1458"/>
  <c r="BF1458"/>
  <c r="T1458"/>
  <c r="R1458"/>
  <c r="P1458"/>
  <c r="BK1458"/>
  <c r="J1458"/>
  <c r="BE1458"/>
  <c r="BI1457"/>
  <c r="BH1457"/>
  <c r="BG1457"/>
  <c r="BF1457"/>
  <c r="T1457"/>
  <c r="R1457"/>
  <c r="P1457"/>
  <c r="BK1457"/>
  <c r="J1457"/>
  <c r="BE1457"/>
  <c r="BI1456"/>
  <c r="BH1456"/>
  <c r="BG1456"/>
  <c r="BF1456"/>
  <c r="T1456"/>
  <c r="T1455"/>
  <c r="R1456"/>
  <c r="R1455"/>
  <c r="P1456"/>
  <c r="P1455"/>
  <c r="BK1456"/>
  <c r="BK1455"/>
  <c r="J1455"/>
  <c r="J1456"/>
  <c r="BE1456"/>
  <c r="J86"/>
  <c r="BI1454"/>
  <c r="BH1454"/>
  <c r="BG1454"/>
  <c r="BF1454"/>
  <c r="T1454"/>
  <c r="R1454"/>
  <c r="P1454"/>
  <c r="BK1454"/>
  <c r="J1454"/>
  <c r="BE1454"/>
  <c r="BI1453"/>
  <c r="BH1453"/>
  <c r="BG1453"/>
  <c r="BF1453"/>
  <c r="T1453"/>
  <c r="R1453"/>
  <c r="P1453"/>
  <c r="BK1453"/>
  <c r="J1453"/>
  <c r="BE1453"/>
  <c r="BI1452"/>
  <c r="BH1452"/>
  <c r="BG1452"/>
  <c r="BF1452"/>
  <c r="T1452"/>
  <c r="R1452"/>
  <c r="P1452"/>
  <c r="BK1452"/>
  <c r="J1452"/>
  <c r="BE1452"/>
  <c r="BI1451"/>
  <c r="BH1451"/>
  <c r="BG1451"/>
  <c r="BF1451"/>
  <c r="T1451"/>
  <c r="R1451"/>
  <c r="P1451"/>
  <c r="BK1451"/>
  <c r="J1451"/>
  <c r="BE1451"/>
  <c r="BI1450"/>
  <c r="BH1450"/>
  <c r="BG1450"/>
  <c r="BF1450"/>
  <c r="T1450"/>
  <c r="R1450"/>
  <c r="P1450"/>
  <c r="BK1450"/>
  <c r="J1450"/>
  <c r="BE1450"/>
  <c r="BI1449"/>
  <c r="BH1449"/>
  <c r="BG1449"/>
  <c r="BF1449"/>
  <c r="T1449"/>
  <c r="R1449"/>
  <c r="P1449"/>
  <c r="BK1449"/>
  <c r="J1449"/>
  <c r="BE1449"/>
  <c r="BI1448"/>
  <c r="BH1448"/>
  <c r="BG1448"/>
  <c r="BF1448"/>
  <c r="T1448"/>
  <c r="R1448"/>
  <c r="P1448"/>
  <c r="BK1448"/>
  <c r="J1448"/>
  <c r="BE1448"/>
  <c r="BI1447"/>
  <c r="BH1447"/>
  <c r="BG1447"/>
  <c r="BF1447"/>
  <c r="T1447"/>
  <c r="R1447"/>
  <c r="P1447"/>
  <c r="BK1447"/>
  <c r="J1447"/>
  <c r="BE1447"/>
  <c r="BI1446"/>
  <c r="BH1446"/>
  <c r="BG1446"/>
  <c r="BF1446"/>
  <c r="T1446"/>
  <c r="R1446"/>
  <c r="P1446"/>
  <c r="BK1446"/>
  <c r="J1446"/>
  <c r="BE1446"/>
  <c r="BI1445"/>
  <c r="BH1445"/>
  <c r="BG1445"/>
  <c r="BF1445"/>
  <c r="T1445"/>
  <c r="R1445"/>
  <c r="P1445"/>
  <c r="BK1445"/>
  <c r="J1445"/>
  <c r="BE1445"/>
  <c r="BI1444"/>
  <c r="BH1444"/>
  <c r="BG1444"/>
  <c r="BF1444"/>
  <c r="T1444"/>
  <c r="R1444"/>
  <c r="P1444"/>
  <c r="BK1444"/>
  <c r="J1444"/>
  <c r="BE1444"/>
  <c r="BI1443"/>
  <c r="BH1443"/>
  <c r="BG1443"/>
  <c r="BF1443"/>
  <c r="T1443"/>
  <c r="R1443"/>
  <c r="P1443"/>
  <c r="BK1443"/>
  <c r="J1443"/>
  <c r="BE1443"/>
  <c r="BI1442"/>
  <c r="BH1442"/>
  <c r="BG1442"/>
  <c r="BF1442"/>
  <c r="T1442"/>
  <c r="R1442"/>
  <c r="P1442"/>
  <c r="BK1442"/>
  <c r="J1442"/>
  <c r="BE1442"/>
  <c r="BI1441"/>
  <c r="BH1441"/>
  <c r="BG1441"/>
  <c r="BF1441"/>
  <c r="T1441"/>
  <c r="R1441"/>
  <c r="P1441"/>
  <c r="BK1441"/>
  <c r="J1441"/>
  <c r="BE1441"/>
  <c r="BI1440"/>
  <c r="BH1440"/>
  <c r="BG1440"/>
  <c r="BF1440"/>
  <c r="T1440"/>
  <c r="R1440"/>
  <c r="P1440"/>
  <c r="BK1440"/>
  <c r="J1440"/>
  <c r="BE1440"/>
  <c r="BI1439"/>
  <c r="BH1439"/>
  <c r="BG1439"/>
  <c r="BF1439"/>
  <c r="T1439"/>
  <c r="R1439"/>
  <c r="P1439"/>
  <c r="BK1439"/>
  <c r="J1439"/>
  <c r="BE1439"/>
  <c r="BI1438"/>
  <c r="BH1438"/>
  <c r="BG1438"/>
  <c r="BF1438"/>
  <c r="T1438"/>
  <c r="R1438"/>
  <c r="P1438"/>
  <c r="BK1438"/>
  <c r="J1438"/>
  <c r="BE1438"/>
  <c r="BI1437"/>
  <c r="BH1437"/>
  <c r="BG1437"/>
  <c r="BF1437"/>
  <c r="T1437"/>
  <c r="R1437"/>
  <c r="P1437"/>
  <c r="BK1437"/>
  <c r="J1437"/>
  <c r="BE1437"/>
  <c r="BI1436"/>
  <c r="BH1436"/>
  <c r="BG1436"/>
  <c r="BF1436"/>
  <c r="T1436"/>
  <c r="R1436"/>
  <c r="P1436"/>
  <c r="BK1436"/>
  <c r="J1436"/>
  <c r="BE1436"/>
  <c r="BI1435"/>
  <c r="BH1435"/>
  <c r="BG1435"/>
  <c r="BF1435"/>
  <c r="T1435"/>
  <c r="R1435"/>
  <c r="P1435"/>
  <c r="BK1435"/>
  <c r="J1435"/>
  <c r="BE1435"/>
  <c r="BI1434"/>
  <c r="BH1434"/>
  <c r="BG1434"/>
  <c r="BF1434"/>
  <c r="T1434"/>
  <c r="R1434"/>
  <c r="P1434"/>
  <c r="BK1434"/>
  <c r="J1434"/>
  <c r="BE1434"/>
  <c r="BI1433"/>
  <c r="BH1433"/>
  <c r="BG1433"/>
  <c r="BF1433"/>
  <c r="T1433"/>
  <c r="R1433"/>
  <c r="P1433"/>
  <c r="BK1433"/>
  <c r="J1433"/>
  <c r="BE1433"/>
  <c r="BI1432"/>
  <c r="BH1432"/>
  <c r="BG1432"/>
  <c r="BF1432"/>
  <c r="T1432"/>
  <c r="T1431"/>
  <c r="R1432"/>
  <c r="R1431"/>
  <c r="P1432"/>
  <c r="P1431"/>
  <c r="BK1432"/>
  <c r="BK1431"/>
  <c r="J1431"/>
  <c r="J1432"/>
  <c r="BE1432"/>
  <c r="J85"/>
  <c r="BI1430"/>
  <c r="BH1430"/>
  <c r="BG1430"/>
  <c r="BF1430"/>
  <c r="T1430"/>
  <c r="R1430"/>
  <c r="P1430"/>
  <c r="BK1430"/>
  <c r="J1430"/>
  <c r="BE1430"/>
  <c r="BI1429"/>
  <c r="BH1429"/>
  <c r="BG1429"/>
  <c r="BF1429"/>
  <c r="T1429"/>
  <c r="R1429"/>
  <c r="P1429"/>
  <c r="BK1429"/>
  <c r="J1429"/>
  <c r="BE1429"/>
  <c r="BI1428"/>
  <c r="BH1428"/>
  <c r="BG1428"/>
  <c r="BF1428"/>
  <c r="T1428"/>
  <c r="T1427"/>
  <c r="R1428"/>
  <c r="R1427"/>
  <c r="P1428"/>
  <c r="P1427"/>
  <c r="BK1428"/>
  <c r="BK1427"/>
  <c r="J1427"/>
  <c r="J1428"/>
  <c r="BE1428"/>
  <c r="J84"/>
  <c r="BI1426"/>
  <c r="BH1426"/>
  <c r="BG1426"/>
  <c r="BF1426"/>
  <c r="T1426"/>
  <c r="R1426"/>
  <c r="P1426"/>
  <c r="BK1426"/>
  <c r="J1426"/>
  <c r="BE1426"/>
  <c r="BI1425"/>
  <c r="BH1425"/>
  <c r="BG1425"/>
  <c r="BF1425"/>
  <c r="T1425"/>
  <c r="T1424"/>
  <c r="R1425"/>
  <c r="R1424"/>
  <c r="P1425"/>
  <c r="P1424"/>
  <c r="BK1425"/>
  <c r="BK1424"/>
  <c r="J1424"/>
  <c r="J1425"/>
  <c r="BE1425"/>
  <c r="J83"/>
  <c r="BI1423"/>
  <c r="BH1423"/>
  <c r="BG1423"/>
  <c r="BF1423"/>
  <c r="T1423"/>
  <c r="R1423"/>
  <c r="P1423"/>
  <c r="BK1423"/>
  <c r="J1423"/>
  <c r="BE1423"/>
  <c r="BI1422"/>
  <c r="BH1422"/>
  <c r="BG1422"/>
  <c r="BF1422"/>
  <c r="T1422"/>
  <c r="R1422"/>
  <c r="P1422"/>
  <c r="BK1422"/>
  <c r="J1422"/>
  <c r="BE1422"/>
  <c r="BI1421"/>
  <c r="BH1421"/>
  <c r="BG1421"/>
  <c r="BF1421"/>
  <c r="T1421"/>
  <c r="R1421"/>
  <c r="P1421"/>
  <c r="BK1421"/>
  <c r="J1421"/>
  <c r="BE1421"/>
  <c r="BI1420"/>
  <c r="BH1420"/>
  <c r="BG1420"/>
  <c r="BF1420"/>
  <c r="T1420"/>
  <c r="R1420"/>
  <c r="P1420"/>
  <c r="BK1420"/>
  <c r="J1420"/>
  <c r="BE1420"/>
  <c r="BI1419"/>
  <c r="BH1419"/>
  <c r="BG1419"/>
  <c r="BF1419"/>
  <c r="T1419"/>
  <c r="R1419"/>
  <c r="P1419"/>
  <c r="BK1419"/>
  <c r="J1419"/>
  <c r="BE1419"/>
  <c r="BI1418"/>
  <c r="BH1418"/>
  <c r="BG1418"/>
  <c r="BF1418"/>
  <c r="T1418"/>
  <c r="R1418"/>
  <c r="P1418"/>
  <c r="BK1418"/>
  <c r="J1418"/>
  <c r="BE1418"/>
  <c r="BI1417"/>
  <c r="BH1417"/>
  <c r="BG1417"/>
  <c r="BF1417"/>
  <c r="T1417"/>
  <c r="R1417"/>
  <c r="P1417"/>
  <c r="BK1417"/>
  <c r="J1417"/>
  <c r="BE1417"/>
  <c r="BI1416"/>
  <c r="BH1416"/>
  <c r="BG1416"/>
  <c r="BF1416"/>
  <c r="T1416"/>
  <c r="T1415"/>
  <c r="R1416"/>
  <c r="R1415"/>
  <c r="P1416"/>
  <c r="P1415"/>
  <c r="BK1416"/>
  <c r="BK1415"/>
  <c r="J1415"/>
  <c r="J1416"/>
  <c r="BE1416"/>
  <c r="J82"/>
  <c r="BI1414"/>
  <c r="BH1414"/>
  <c r="BG1414"/>
  <c r="BF1414"/>
  <c r="T1414"/>
  <c r="R1414"/>
  <c r="P1414"/>
  <c r="BK1414"/>
  <c r="J1414"/>
  <c r="BE1414"/>
  <c r="BI1413"/>
  <c r="BH1413"/>
  <c r="BG1413"/>
  <c r="BF1413"/>
  <c r="T1413"/>
  <c r="R1413"/>
  <c r="P1413"/>
  <c r="BK1413"/>
  <c r="J1413"/>
  <c r="BE1413"/>
  <c r="BI1412"/>
  <c r="BH1412"/>
  <c r="BG1412"/>
  <c r="BF1412"/>
  <c r="T1412"/>
  <c r="R1412"/>
  <c r="P1412"/>
  <c r="BK1412"/>
  <c r="J1412"/>
  <c r="BE1412"/>
  <c r="BI1411"/>
  <c r="BH1411"/>
  <c r="BG1411"/>
  <c r="BF1411"/>
  <c r="T1411"/>
  <c r="T1410"/>
  <c r="R1411"/>
  <c r="R1410"/>
  <c r="P1411"/>
  <c r="P1410"/>
  <c r="BK1411"/>
  <c r="BK1410"/>
  <c r="J1410"/>
  <c r="J1411"/>
  <c r="BE1411"/>
  <c r="J81"/>
  <c r="BI1409"/>
  <c r="BH1409"/>
  <c r="BG1409"/>
  <c r="BF1409"/>
  <c r="T1409"/>
  <c r="R1409"/>
  <c r="P1409"/>
  <c r="BK1409"/>
  <c r="J1409"/>
  <c r="BE1409"/>
  <c r="BI1408"/>
  <c r="BH1408"/>
  <c r="BG1408"/>
  <c r="BF1408"/>
  <c r="T1408"/>
  <c r="R1408"/>
  <c r="P1408"/>
  <c r="BK1408"/>
  <c r="J1408"/>
  <c r="BE1408"/>
  <c r="BI1407"/>
  <c r="BH1407"/>
  <c r="BG1407"/>
  <c r="BF1407"/>
  <c r="T1407"/>
  <c r="R1407"/>
  <c r="P1407"/>
  <c r="BK1407"/>
  <c r="J1407"/>
  <c r="BE1407"/>
  <c r="BI1406"/>
  <c r="BH1406"/>
  <c r="BG1406"/>
  <c r="BF1406"/>
  <c r="T1406"/>
  <c r="R1406"/>
  <c r="P1406"/>
  <c r="BK1406"/>
  <c r="J1406"/>
  <c r="BE1406"/>
  <c r="BI1405"/>
  <c r="BH1405"/>
  <c r="BG1405"/>
  <c r="BF1405"/>
  <c r="T1405"/>
  <c r="R1405"/>
  <c r="P1405"/>
  <c r="BK1405"/>
  <c r="J1405"/>
  <c r="BE1405"/>
  <c r="BI1404"/>
  <c r="BH1404"/>
  <c r="BG1404"/>
  <c r="BF1404"/>
  <c r="T1404"/>
  <c r="R1404"/>
  <c r="P1404"/>
  <c r="BK1404"/>
  <c r="J1404"/>
  <c r="BE1404"/>
  <c r="BI1403"/>
  <c r="BH1403"/>
  <c r="BG1403"/>
  <c r="BF1403"/>
  <c r="T1403"/>
  <c r="R1403"/>
  <c r="P1403"/>
  <c r="BK1403"/>
  <c r="J1403"/>
  <c r="BE1403"/>
  <c r="BI1402"/>
  <c r="BH1402"/>
  <c r="BG1402"/>
  <c r="BF1402"/>
  <c r="T1402"/>
  <c r="R1402"/>
  <c r="P1402"/>
  <c r="BK1402"/>
  <c r="J1402"/>
  <c r="BE1402"/>
  <c r="BI1401"/>
  <c r="BH1401"/>
  <c r="BG1401"/>
  <c r="BF1401"/>
  <c r="T1401"/>
  <c r="R1401"/>
  <c r="P1401"/>
  <c r="BK1401"/>
  <c r="J1401"/>
  <c r="BE1401"/>
  <c r="BI1400"/>
  <c r="BH1400"/>
  <c r="BG1400"/>
  <c r="BF1400"/>
  <c r="T1400"/>
  <c r="R1400"/>
  <c r="P1400"/>
  <c r="BK1400"/>
  <c r="J1400"/>
  <c r="BE1400"/>
  <c r="BI1399"/>
  <c r="BH1399"/>
  <c r="BG1399"/>
  <c r="BF1399"/>
  <c r="T1399"/>
  <c r="R1399"/>
  <c r="P1399"/>
  <c r="BK1399"/>
  <c r="J1399"/>
  <c r="BE1399"/>
  <c r="BI1398"/>
  <c r="BH1398"/>
  <c r="BG1398"/>
  <c r="BF1398"/>
  <c r="T1398"/>
  <c r="R1398"/>
  <c r="P1398"/>
  <c r="BK1398"/>
  <c r="J1398"/>
  <c r="BE1398"/>
  <c r="BI1397"/>
  <c r="BH1397"/>
  <c r="BG1397"/>
  <c r="BF1397"/>
  <c r="T1397"/>
  <c r="R1397"/>
  <c r="P1397"/>
  <c r="BK1397"/>
  <c r="J1397"/>
  <c r="BE1397"/>
  <c r="BI1396"/>
  <c r="BH1396"/>
  <c r="BG1396"/>
  <c r="BF1396"/>
  <c r="T1396"/>
  <c r="R1396"/>
  <c r="P1396"/>
  <c r="BK1396"/>
  <c r="J1396"/>
  <c r="BE1396"/>
  <c r="BI1395"/>
  <c r="BH1395"/>
  <c r="BG1395"/>
  <c r="BF1395"/>
  <c r="T1395"/>
  <c r="R1395"/>
  <c r="P1395"/>
  <c r="BK1395"/>
  <c r="J1395"/>
  <c r="BE1395"/>
  <c r="BI1394"/>
  <c r="BH1394"/>
  <c r="BG1394"/>
  <c r="BF1394"/>
  <c r="T1394"/>
  <c r="R1394"/>
  <c r="P1394"/>
  <c r="BK1394"/>
  <c r="J1394"/>
  <c r="BE1394"/>
  <c r="BI1393"/>
  <c r="BH1393"/>
  <c r="BG1393"/>
  <c r="BF1393"/>
  <c r="T1393"/>
  <c r="R1393"/>
  <c r="P1393"/>
  <c r="BK1393"/>
  <c r="J1393"/>
  <c r="BE1393"/>
  <c r="BI1392"/>
  <c r="BH1392"/>
  <c r="BG1392"/>
  <c r="BF1392"/>
  <c r="T1392"/>
  <c r="T1391"/>
  <c r="R1392"/>
  <c r="R1391"/>
  <c r="P1392"/>
  <c r="P1391"/>
  <c r="BK1392"/>
  <c r="BK1391"/>
  <c r="J1391"/>
  <c r="J1392"/>
  <c r="BE1392"/>
  <c r="J80"/>
  <c r="BI1390"/>
  <c r="BH1390"/>
  <c r="BG1390"/>
  <c r="BF1390"/>
  <c r="T1390"/>
  <c r="R1390"/>
  <c r="P1390"/>
  <c r="BK1390"/>
  <c r="J1390"/>
  <c r="BE1390"/>
  <c r="BI1389"/>
  <c r="BH1389"/>
  <c r="BG1389"/>
  <c r="BF1389"/>
  <c r="T1389"/>
  <c r="R1389"/>
  <c r="P1389"/>
  <c r="BK1389"/>
  <c r="J1389"/>
  <c r="BE1389"/>
  <c r="BI1388"/>
  <c r="BH1388"/>
  <c r="BG1388"/>
  <c r="BF1388"/>
  <c r="T1388"/>
  <c r="R1388"/>
  <c r="P1388"/>
  <c r="BK1388"/>
  <c r="J1388"/>
  <c r="BE1388"/>
  <c r="BI1387"/>
  <c r="BH1387"/>
  <c r="BG1387"/>
  <c r="BF1387"/>
  <c r="T1387"/>
  <c r="R1387"/>
  <c r="P1387"/>
  <c r="BK1387"/>
  <c r="J1387"/>
  <c r="BE1387"/>
  <c r="BI1386"/>
  <c r="BH1386"/>
  <c r="BG1386"/>
  <c r="BF1386"/>
  <c r="T1386"/>
  <c r="R1386"/>
  <c r="P1386"/>
  <c r="BK1386"/>
  <c r="J1386"/>
  <c r="BE1386"/>
  <c r="BI1385"/>
  <c r="BH1385"/>
  <c r="BG1385"/>
  <c r="BF1385"/>
  <c r="T1385"/>
  <c r="R1385"/>
  <c r="P1385"/>
  <c r="BK1385"/>
  <c r="J1385"/>
  <c r="BE1385"/>
  <c r="BI1384"/>
  <c r="BH1384"/>
  <c r="BG1384"/>
  <c r="BF1384"/>
  <c r="T1384"/>
  <c r="R1384"/>
  <c r="P1384"/>
  <c r="BK1384"/>
  <c r="J1384"/>
  <c r="BE1384"/>
  <c r="BI1383"/>
  <c r="BH1383"/>
  <c r="BG1383"/>
  <c r="BF1383"/>
  <c r="T1383"/>
  <c r="R1383"/>
  <c r="P1383"/>
  <c r="BK1383"/>
  <c r="J1383"/>
  <c r="BE1383"/>
  <c r="BI1382"/>
  <c r="BH1382"/>
  <c r="BG1382"/>
  <c r="BF1382"/>
  <c r="T1382"/>
  <c r="R1382"/>
  <c r="P1382"/>
  <c r="BK1382"/>
  <c r="J1382"/>
  <c r="BE1382"/>
  <c r="BI1381"/>
  <c r="BH1381"/>
  <c r="BG1381"/>
  <c r="BF1381"/>
  <c r="T1381"/>
  <c r="T1380"/>
  <c r="R1381"/>
  <c r="R1380"/>
  <c r="P1381"/>
  <c r="P1380"/>
  <c r="BK1381"/>
  <c r="BK1380"/>
  <c r="J1380"/>
  <c r="J1381"/>
  <c r="BE1381"/>
  <c r="J79"/>
  <c r="BI1379"/>
  <c r="BH1379"/>
  <c r="BG1379"/>
  <c r="BF1379"/>
  <c r="T1379"/>
  <c r="R1379"/>
  <c r="P1379"/>
  <c r="BK1379"/>
  <c r="J1379"/>
  <c r="BE1379"/>
  <c r="BI1378"/>
  <c r="BH1378"/>
  <c r="BG1378"/>
  <c r="BF1378"/>
  <c r="T1378"/>
  <c r="R1378"/>
  <c r="P1378"/>
  <c r="BK1378"/>
  <c r="J1378"/>
  <c r="BE1378"/>
  <c r="BI1377"/>
  <c r="BH1377"/>
  <c r="BG1377"/>
  <c r="BF1377"/>
  <c r="T1377"/>
  <c r="R1377"/>
  <c r="P1377"/>
  <c r="BK1377"/>
  <c r="J1377"/>
  <c r="BE1377"/>
  <c r="BI1376"/>
  <c r="BH1376"/>
  <c r="BG1376"/>
  <c r="BF1376"/>
  <c r="T1376"/>
  <c r="R1376"/>
  <c r="P1376"/>
  <c r="BK1376"/>
  <c r="J1376"/>
  <c r="BE1376"/>
  <c r="BI1375"/>
  <c r="BH1375"/>
  <c r="BG1375"/>
  <c r="BF1375"/>
  <c r="T1375"/>
  <c r="R1375"/>
  <c r="P1375"/>
  <c r="BK1375"/>
  <c r="J1375"/>
  <c r="BE1375"/>
  <c r="BI1374"/>
  <c r="BH1374"/>
  <c r="BG1374"/>
  <c r="BF1374"/>
  <c r="T1374"/>
  <c r="R1374"/>
  <c r="P1374"/>
  <c r="BK1374"/>
  <c r="J1374"/>
  <c r="BE1374"/>
  <c r="BI1373"/>
  <c r="BH1373"/>
  <c r="BG1373"/>
  <c r="BF1373"/>
  <c r="T1373"/>
  <c r="R1373"/>
  <c r="P1373"/>
  <c r="BK1373"/>
  <c r="J1373"/>
  <c r="BE1373"/>
  <c r="BI1372"/>
  <c r="BH1372"/>
  <c r="BG1372"/>
  <c r="BF1372"/>
  <c r="T1372"/>
  <c r="R1372"/>
  <c r="P1372"/>
  <c r="BK1372"/>
  <c r="J1372"/>
  <c r="BE1372"/>
  <c r="BI1371"/>
  <c r="BH1371"/>
  <c r="BG1371"/>
  <c r="BF1371"/>
  <c r="T1371"/>
  <c r="R1371"/>
  <c r="P1371"/>
  <c r="BK1371"/>
  <c r="J1371"/>
  <c r="BE1371"/>
  <c r="BI1370"/>
  <c r="BH1370"/>
  <c r="BG1370"/>
  <c r="BF1370"/>
  <c r="T1370"/>
  <c r="T1369"/>
  <c r="R1370"/>
  <c r="R1369"/>
  <c r="P1370"/>
  <c r="P1369"/>
  <c r="BK1370"/>
  <c r="BK1369"/>
  <c r="J1369"/>
  <c r="J1370"/>
  <c r="BE1370"/>
  <c r="J78"/>
  <c r="BI1368"/>
  <c r="BH1368"/>
  <c r="BG1368"/>
  <c r="BF1368"/>
  <c r="T1368"/>
  <c r="R1368"/>
  <c r="P1368"/>
  <c r="BK1368"/>
  <c r="J1368"/>
  <c r="BE1368"/>
  <c r="BI1366"/>
  <c r="BH1366"/>
  <c r="BG1366"/>
  <c r="BF1366"/>
  <c r="T1366"/>
  <c r="R1366"/>
  <c r="P1366"/>
  <c r="BK1366"/>
  <c r="J1366"/>
  <c r="BE1366"/>
  <c r="BI1364"/>
  <c r="BH1364"/>
  <c r="BG1364"/>
  <c r="BF1364"/>
  <c r="T1364"/>
  <c r="R1364"/>
  <c r="P1364"/>
  <c r="BK1364"/>
  <c r="J1364"/>
  <c r="BE1364"/>
  <c r="BI1362"/>
  <c r="BH1362"/>
  <c r="BG1362"/>
  <c r="BF1362"/>
  <c r="T1362"/>
  <c r="R1362"/>
  <c r="P1362"/>
  <c r="BK1362"/>
  <c r="J1362"/>
  <c r="BE1362"/>
  <c r="BI1359"/>
  <c r="BH1359"/>
  <c r="BG1359"/>
  <c r="BF1359"/>
  <c r="T1359"/>
  <c r="R1359"/>
  <c r="P1359"/>
  <c r="BK1359"/>
  <c r="J1359"/>
  <c r="BE1359"/>
  <c r="BI1356"/>
  <c r="BH1356"/>
  <c r="BG1356"/>
  <c r="BF1356"/>
  <c r="T1356"/>
  <c r="R1356"/>
  <c r="P1356"/>
  <c r="BK1356"/>
  <c r="J1356"/>
  <c r="BE1356"/>
  <c r="BI1349"/>
  <c r="BH1349"/>
  <c r="BG1349"/>
  <c r="BF1349"/>
  <c r="T1349"/>
  <c r="R1349"/>
  <c r="P1349"/>
  <c r="BK1349"/>
  <c r="J1349"/>
  <c r="BE1349"/>
  <c r="BI1346"/>
  <c r="BH1346"/>
  <c r="BG1346"/>
  <c r="BF1346"/>
  <c r="T1346"/>
  <c r="R1346"/>
  <c r="P1346"/>
  <c r="BK1346"/>
  <c r="J1346"/>
  <c r="BE1346"/>
  <c r="BI1343"/>
  <c r="BH1343"/>
  <c r="BG1343"/>
  <c r="BF1343"/>
  <c r="T1343"/>
  <c r="R1343"/>
  <c r="P1343"/>
  <c r="BK1343"/>
  <c r="J1343"/>
  <c r="BE1343"/>
  <c r="BI1341"/>
  <c r="BH1341"/>
  <c r="BG1341"/>
  <c r="BF1341"/>
  <c r="T1341"/>
  <c r="R1341"/>
  <c r="P1341"/>
  <c r="BK1341"/>
  <c r="J1341"/>
  <c r="BE1341"/>
  <c r="BI1339"/>
  <c r="BH1339"/>
  <c r="BG1339"/>
  <c r="BF1339"/>
  <c r="T1339"/>
  <c r="R1339"/>
  <c r="P1339"/>
  <c r="BK1339"/>
  <c r="J1339"/>
  <c r="BE1339"/>
  <c r="BI1336"/>
  <c r="BH1336"/>
  <c r="BG1336"/>
  <c r="BF1336"/>
  <c r="T1336"/>
  <c r="R1336"/>
  <c r="P1336"/>
  <c r="BK1336"/>
  <c r="J1336"/>
  <c r="BE1336"/>
  <c r="BI1333"/>
  <c r="BH1333"/>
  <c r="BG1333"/>
  <c r="BF1333"/>
  <c r="T1333"/>
  <c r="R1333"/>
  <c r="P1333"/>
  <c r="BK1333"/>
  <c r="J1333"/>
  <c r="BE1333"/>
  <c r="BI1330"/>
  <c r="BH1330"/>
  <c r="BG1330"/>
  <c r="BF1330"/>
  <c r="T1330"/>
  <c r="R1330"/>
  <c r="P1330"/>
  <c r="BK1330"/>
  <c r="J1330"/>
  <c r="BE1330"/>
  <c r="BI1327"/>
  <c r="BH1327"/>
  <c r="BG1327"/>
  <c r="BF1327"/>
  <c r="T1327"/>
  <c r="R1327"/>
  <c r="P1327"/>
  <c r="BK1327"/>
  <c r="J1327"/>
  <c r="BE1327"/>
  <c r="BI1324"/>
  <c r="BH1324"/>
  <c r="BG1324"/>
  <c r="BF1324"/>
  <c r="T1324"/>
  <c r="R1324"/>
  <c r="P1324"/>
  <c r="BK1324"/>
  <c r="J1324"/>
  <c r="BE1324"/>
  <c r="BI1316"/>
  <c r="BH1316"/>
  <c r="BG1316"/>
  <c r="BF1316"/>
  <c r="T1316"/>
  <c r="R1316"/>
  <c r="P1316"/>
  <c r="BK1316"/>
  <c r="J1316"/>
  <c r="BE1316"/>
  <c r="BI1309"/>
  <c r="BH1309"/>
  <c r="BG1309"/>
  <c r="BF1309"/>
  <c r="T1309"/>
  <c r="T1308"/>
  <c r="R1309"/>
  <c r="R1308"/>
  <c r="P1309"/>
  <c r="P1308"/>
  <c r="BK1309"/>
  <c r="BK1308"/>
  <c r="J1308"/>
  <c r="J1309"/>
  <c r="BE1309"/>
  <c r="J77"/>
  <c r="BI1307"/>
  <c r="BH1307"/>
  <c r="BG1307"/>
  <c r="BF1307"/>
  <c r="T1307"/>
  <c r="R1307"/>
  <c r="P1307"/>
  <c r="BK1307"/>
  <c r="J1307"/>
  <c r="BE1307"/>
  <c r="BI1306"/>
  <c r="BH1306"/>
  <c r="BG1306"/>
  <c r="BF1306"/>
  <c r="T1306"/>
  <c r="R1306"/>
  <c r="P1306"/>
  <c r="BK1306"/>
  <c r="J1306"/>
  <c r="BE1306"/>
  <c r="BI1304"/>
  <c r="BH1304"/>
  <c r="BG1304"/>
  <c r="BF1304"/>
  <c r="T1304"/>
  <c r="R1304"/>
  <c r="P1304"/>
  <c r="BK1304"/>
  <c r="J1304"/>
  <c r="BE1304"/>
  <c r="BI1295"/>
  <c r="BH1295"/>
  <c r="BG1295"/>
  <c r="BF1295"/>
  <c r="T1295"/>
  <c r="R1295"/>
  <c r="P1295"/>
  <c r="BK1295"/>
  <c r="J1295"/>
  <c r="BE1295"/>
  <c r="BI1293"/>
  <c r="BH1293"/>
  <c r="BG1293"/>
  <c r="BF1293"/>
  <c r="T1293"/>
  <c r="R1293"/>
  <c r="P1293"/>
  <c r="BK1293"/>
  <c r="J1293"/>
  <c r="BE1293"/>
  <c r="BI1291"/>
  <c r="BH1291"/>
  <c r="BG1291"/>
  <c r="BF1291"/>
  <c r="T1291"/>
  <c r="T1290"/>
  <c r="R1291"/>
  <c r="R1290"/>
  <c r="P1291"/>
  <c r="P1290"/>
  <c r="BK1291"/>
  <c r="BK1290"/>
  <c r="J1290"/>
  <c r="J1291"/>
  <c r="BE1291"/>
  <c r="J76"/>
  <c r="BI1289"/>
  <c r="BH1289"/>
  <c r="BG1289"/>
  <c r="BF1289"/>
  <c r="T1289"/>
  <c r="R1289"/>
  <c r="P1289"/>
  <c r="BK1289"/>
  <c r="J1289"/>
  <c r="BE1289"/>
  <c r="BI1287"/>
  <c r="BH1287"/>
  <c r="BG1287"/>
  <c r="BF1287"/>
  <c r="T1287"/>
  <c r="R1287"/>
  <c r="P1287"/>
  <c r="BK1287"/>
  <c r="J1287"/>
  <c r="BE1287"/>
  <c r="BI1285"/>
  <c r="BH1285"/>
  <c r="BG1285"/>
  <c r="BF1285"/>
  <c r="T1285"/>
  <c r="R1285"/>
  <c r="P1285"/>
  <c r="BK1285"/>
  <c r="J1285"/>
  <c r="BE1285"/>
  <c r="BI1283"/>
  <c r="BH1283"/>
  <c r="BG1283"/>
  <c r="BF1283"/>
  <c r="T1283"/>
  <c r="R1283"/>
  <c r="P1283"/>
  <c r="BK1283"/>
  <c r="J1283"/>
  <c r="BE1283"/>
  <c r="BI1280"/>
  <c r="BH1280"/>
  <c r="BG1280"/>
  <c r="BF1280"/>
  <c r="T1280"/>
  <c r="R1280"/>
  <c r="P1280"/>
  <c r="BK1280"/>
  <c r="J1280"/>
  <c r="BE1280"/>
  <c r="BI1277"/>
  <c r="BH1277"/>
  <c r="BG1277"/>
  <c r="BF1277"/>
  <c r="T1277"/>
  <c r="R1277"/>
  <c r="P1277"/>
  <c r="BK1277"/>
  <c r="J1277"/>
  <c r="BE1277"/>
  <c r="BI1272"/>
  <c r="BH1272"/>
  <c r="BG1272"/>
  <c r="BF1272"/>
  <c r="T1272"/>
  <c r="R1272"/>
  <c r="P1272"/>
  <c r="BK1272"/>
  <c r="J1272"/>
  <c r="BE1272"/>
  <c r="BI1269"/>
  <c r="BH1269"/>
  <c r="BG1269"/>
  <c r="BF1269"/>
  <c r="T1269"/>
  <c r="R1269"/>
  <c r="P1269"/>
  <c r="BK1269"/>
  <c r="J1269"/>
  <c r="BE1269"/>
  <c r="BI1266"/>
  <c r="BH1266"/>
  <c r="BG1266"/>
  <c r="BF1266"/>
  <c r="T1266"/>
  <c r="T1265"/>
  <c r="T1264"/>
  <c r="R1266"/>
  <c r="R1265"/>
  <c r="R1264"/>
  <c r="P1266"/>
  <c r="P1265"/>
  <c r="P1264"/>
  <c r="BK1266"/>
  <c r="BK1265"/>
  <c r="J1265"/>
  <c r="BK1264"/>
  <c r="J1264"/>
  <c r="J1266"/>
  <c r="BE1266"/>
  <c r="J75"/>
  <c r="J74"/>
  <c r="BI1263"/>
  <c r="BH1263"/>
  <c r="BG1263"/>
  <c r="BF1263"/>
  <c r="T1263"/>
  <c r="T1262"/>
  <c r="R1263"/>
  <c r="R1262"/>
  <c r="P1263"/>
  <c r="P1262"/>
  <c r="BK1263"/>
  <c r="BK1262"/>
  <c r="J1262"/>
  <c r="J1263"/>
  <c r="BE1263"/>
  <c r="J73"/>
  <c r="BI1261"/>
  <c r="BH1261"/>
  <c r="BG1261"/>
  <c r="BF1261"/>
  <c r="T1261"/>
  <c r="R1261"/>
  <c r="P1261"/>
  <c r="BK1261"/>
  <c r="J1261"/>
  <c r="BE1261"/>
  <c r="BI1259"/>
  <c r="BH1259"/>
  <c r="BG1259"/>
  <c r="BF1259"/>
  <c r="T1259"/>
  <c r="R1259"/>
  <c r="P1259"/>
  <c r="BK1259"/>
  <c r="J1259"/>
  <c r="BE1259"/>
  <c r="BI1258"/>
  <c r="BH1258"/>
  <c r="BG1258"/>
  <c r="BF1258"/>
  <c r="T1258"/>
  <c r="R1258"/>
  <c r="P1258"/>
  <c r="BK1258"/>
  <c r="J1258"/>
  <c r="BE1258"/>
  <c r="BI1256"/>
  <c r="BH1256"/>
  <c r="BG1256"/>
  <c r="BF1256"/>
  <c r="T1256"/>
  <c r="R1256"/>
  <c r="P1256"/>
  <c r="BK1256"/>
  <c r="J1256"/>
  <c r="BE1256"/>
  <c r="BI1255"/>
  <c r="BH1255"/>
  <c r="BG1255"/>
  <c r="BF1255"/>
  <c r="T1255"/>
  <c r="R1255"/>
  <c r="P1255"/>
  <c r="BK1255"/>
  <c r="J1255"/>
  <c r="BE1255"/>
  <c r="BI1253"/>
  <c r="BH1253"/>
  <c r="BG1253"/>
  <c r="BF1253"/>
  <c r="T1253"/>
  <c r="R1253"/>
  <c r="P1253"/>
  <c r="BK1253"/>
  <c r="J1253"/>
  <c r="BE1253"/>
  <c r="BI1251"/>
  <c r="BH1251"/>
  <c r="BG1251"/>
  <c r="BF1251"/>
  <c r="T1251"/>
  <c r="T1250"/>
  <c r="R1251"/>
  <c r="R1250"/>
  <c r="P1251"/>
  <c r="P1250"/>
  <c r="BK1251"/>
  <c r="BK1250"/>
  <c r="J1250"/>
  <c r="J1251"/>
  <c r="BE1251"/>
  <c r="J72"/>
  <c r="BI1249"/>
  <c r="BH1249"/>
  <c r="BG1249"/>
  <c r="BF1249"/>
  <c r="T1249"/>
  <c r="R1249"/>
  <c r="P1249"/>
  <c r="BK1249"/>
  <c r="J1249"/>
  <c r="BE1249"/>
  <c r="BI1248"/>
  <c r="BH1248"/>
  <c r="BG1248"/>
  <c r="BF1248"/>
  <c r="T1248"/>
  <c r="R1248"/>
  <c r="P1248"/>
  <c r="BK1248"/>
  <c r="J1248"/>
  <c r="BE1248"/>
  <c r="BI1247"/>
  <c r="BH1247"/>
  <c r="BG1247"/>
  <c r="BF1247"/>
  <c r="T1247"/>
  <c r="R1247"/>
  <c r="P1247"/>
  <c r="BK1247"/>
  <c r="J1247"/>
  <c r="BE1247"/>
  <c r="BI1231"/>
  <c r="BH1231"/>
  <c r="BG1231"/>
  <c r="BF1231"/>
  <c r="T1231"/>
  <c r="R1231"/>
  <c r="P1231"/>
  <c r="BK1231"/>
  <c r="J1231"/>
  <c r="BE1231"/>
  <c r="BI1189"/>
  <c r="BH1189"/>
  <c r="BG1189"/>
  <c r="BF1189"/>
  <c r="T1189"/>
  <c r="R1189"/>
  <c r="P1189"/>
  <c r="BK1189"/>
  <c r="J1189"/>
  <c r="BE1189"/>
  <c r="BI1188"/>
  <c r="BH1188"/>
  <c r="BG1188"/>
  <c r="BF1188"/>
  <c r="T1188"/>
  <c r="R1188"/>
  <c r="P1188"/>
  <c r="BK1188"/>
  <c r="J1188"/>
  <c r="BE1188"/>
  <c r="BI1187"/>
  <c r="BH1187"/>
  <c r="BG1187"/>
  <c r="BF1187"/>
  <c r="T1187"/>
  <c r="R1187"/>
  <c r="P1187"/>
  <c r="BK1187"/>
  <c r="J1187"/>
  <c r="BE1187"/>
  <c r="BI1185"/>
  <c r="BH1185"/>
  <c r="BG1185"/>
  <c r="BF1185"/>
  <c r="T1185"/>
  <c r="R1185"/>
  <c r="P1185"/>
  <c r="BK1185"/>
  <c r="J1185"/>
  <c r="BE1185"/>
  <c r="BI1183"/>
  <c r="BH1183"/>
  <c r="BG1183"/>
  <c r="BF1183"/>
  <c r="T1183"/>
  <c r="R1183"/>
  <c r="P1183"/>
  <c r="BK1183"/>
  <c r="J1183"/>
  <c r="BE1183"/>
  <c r="BI1181"/>
  <c r="BH1181"/>
  <c r="BG1181"/>
  <c r="BF1181"/>
  <c r="T1181"/>
  <c r="R1181"/>
  <c r="P1181"/>
  <c r="BK1181"/>
  <c r="J1181"/>
  <c r="BE1181"/>
  <c r="BI1178"/>
  <c r="BH1178"/>
  <c r="BG1178"/>
  <c r="BF1178"/>
  <c r="T1178"/>
  <c r="R1178"/>
  <c r="P1178"/>
  <c r="BK1178"/>
  <c r="J1178"/>
  <c r="BE1178"/>
  <c r="BI1177"/>
  <c r="BH1177"/>
  <c r="BG1177"/>
  <c r="BF1177"/>
  <c r="T1177"/>
  <c r="R1177"/>
  <c r="P1177"/>
  <c r="BK1177"/>
  <c r="J1177"/>
  <c r="BE1177"/>
  <c r="BI1175"/>
  <c r="BH1175"/>
  <c r="BG1175"/>
  <c r="BF1175"/>
  <c r="T1175"/>
  <c r="R1175"/>
  <c r="P1175"/>
  <c r="BK1175"/>
  <c r="J1175"/>
  <c r="BE1175"/>
  <c r="BI1174"/>
  <c r="BH1174"/>
  <c r="BG1174"/>
  <c r="BF1174"/>
  <c r="T1174"/>
  <c r="R1174"/>
  <c r="P1174"/>
  <c r="BK1174"/>
  <c r="J1174"/>
  <c r="BE1174"/>
  <c r="BI1172"/>
  <c r="BH1172"/>
  <c r="BG1172"/>
  <c r="BF1172"/>
  <c r="T1172"/>
  <c r="R1172"/>
  <c r="P1172"/>
  <c r="BK1172"/>
  <c r="J1172"/>
  <c r="BE1172"/>
  <c r="BI1171"/>
  <c r="BH1171"/>
  <c r="BG1171"/>
  <c r="BF1171"/>
  <c r="T1171"/>
  <c r="R1171"/>
  <c r="P1171"/>
  <c r="BK1171"/>
  <c r="J1171"/>
  <c r="BE1171"/>
  <c r="BI1170"/>
  <c r="BH1170"/>
  <c r="BG1170"/>
  <c r="BF1170"/>
  <c r="T1170"/>
  <c r="R1170"/>
  <c r="P1170"/>
  <c r="BK1170"/>
  <c r="J1170"/>
  <c r="BE1170"/>
  <c r="BI1168"/>
  <c r="BH1168"/>
  <c r="BG1168"/>
  <c r="BF1168"/>
  <c r="T1168"/>
  <c r="R1168"/>
  <c r="P1168"/>
  <c r="BK1168"/>
  <c r="J1168"/>
  <c r="BE1168"/>
  <c r="BI1166"/>
  <c r="BH1166"/>
  <c r="BG1166"/>
  <c r="BF1166"/>
  <c r="T1166"/>
  <c r="R1166"/>
  <c r="P1166"/>
  <c r="BK1166"/>
  <c r="J1166"/>
  <c r="BE1166"/>
  <c r="BI1164"/>
  <c r="BH1164"/>
  <c r="BG1164"/>
  <c r="BF1164"/>
  <c r="T1164"/>
  <c r="R1164"/>
  <c r="P1164"/>
  <c r="BK1164"/>
  <c r="J1164"/>
  <c r="BE1164"/>
  <c r="BI1157"/>
  <c r="BH1157"/>
  <c r="BG1157"/>
  <c r="BF1157"/>
  <c r="T1157"/>
  <c r="R1157"/>
  <c r="P1157"/>
  <c r="BK1157"/>
  <c r="J1157"/>
  <c r="BE1157"/>
  <c r="BI1154"/>
  <c r="BH1154"/>
  <c r="BG1154"/>
  <c r="BF1154"/>
  <c r="T1154"/>
  <c r="R1154"/>
  <c r="P1154"/>
  <c r="BK1154"/>
  <c r="J1154"/>
  <c r="BE1154"/>
  <c r="BI1151"/>
  <c r="BH1151"/>
  <c r="BG1151"/>
  <c r="BF1151"/>
  <c r="T1151"/>
  <c r="R1151"/>
  <c r="P1151"/>
  <c r="BK1151"/>
  <c r="J1151"/>
  <c r="BE1151"/>
  <c r="BI1148"/>
  <c r="BH1148"/>
  <c r="BG1148"/>
  <c r="BF1148"/>
  <c r="T1148"/>
  <c r="R1148"/>
  <c r="P1148"/>
  <c r="BK1148"/>
  <c r="J1148"/>
  <c r="BE1148"/>
  <c r="BI1143"/>
  <c r="BH1143"/>
  <c r="BG1143"/>
  <c r="BF1143"/>
  <c r="T1143"/>
  <c r="R1143"/>
  <c r="P1143"/>
  <c r="BK1143"/>
  <c r="J1143"/>
  <c r="BE1143"/>
  <c r="BI1136"/>
  <c r="BH1136"/>
  <c r="BG1136"/>
  <c r="BF1136"/>
  <c r="T1136"/>
  <c r="R1136"/>
  <c r="P1136"/>
  <c r="BK1136"/>
  <c r="J1136"/>
  <c r="BE1136"/>
  <c r="BI1133"/>
  <c r="BH1133"/>
  <c r="BG1133"/>
  <c r="BF1133"/>
  <c r="T1133"/>
  <c r="R1133"/>
  <c r="P1133"/>
  <c r="BK1133"/>
  <c r="J1133"/>
  <c r="BE1133"/>
  <c r="BI1131"/>
  <c r="BH1131"/>
  <c r="BG1131"/>
  <c r="BF1131"/>
  <c r="T1131"/>
  <c r="R1131"/>
  <c r="P1131"/>
  <c r="BK1131"/>
  <c r="J1131"/>
  <c r="BE1131"/>
  <c r="BI1128"/>
  <c r="BH1128"/>
  <c r="BG1128"/>
  <c r="BF1128"/>
  <c r="T1128"/>
  <c r="R1128"/>
  <c r="P1128"/>
  <c r="BK1128"/>
  <c r="J1128"/>
  <c r="BE1128"/>
  <c r="BI1126"/>
  <c r="BH1126"/>
  <c r="BG1126"/>
  <c r="BF1126"/>
  <c r="T1126"/>
  <c r="R1126"/>
  <c r="P1126"/>
  <c r="BK1126"/>
  <c r="J1126"/>
  <c r="BE1126"/>
  <c r="BI1124"/>
  <c r="BH1124"/>
  <c r="BG1124"/>
  <c r="BF1124"/>
  <c r="T1124"/>
  <c r="R1124"/>
  <c r="P1124"/>
  <c r="BK1124"/>
  <c r="J1124"/>
  <c r="BE1124"/>
  <c r="BI1122"/>
  <c r="BH1122"/>
  <c r="BG1122"/>
  <c r="BF1122"/>
  <c r="T1122"/>
  <c r="R1122"/>
  <c r="P1122"/>
  <c r="BK1122"/>
  <c r="J1122"/>
  <c r="BE1122"/>
  <c r="BI1120"/>
  <c r="BH1120"/>
  <c r="BG1120"/>
  <c r="BF1120"/>
  <c r="T1120"/>
  <c r="R1120"/>
  <c r="P1120"/>
  <c r="BK1120"/>
  <c r="J1120"/>
  <c r="BE1120"/>
  <c r="BI1115"/>
  <c r="BH1115"/>
  <c r="BG1115"/>
  <c r="BF1115"/>
  <c r="T1115"/>
  <c r="R1115"/>
  <c r="P1115"/>
  <c r="BK1115"/>
  <c r="J1115"/>
  <c r="BE1115"/>
  <c r="BI1108"/>
  <c r="BH1108"/>
  <c r="BG1108"/>
  <c r="BF1108"/>
  <c r="T1108"/>
  <c r="R1108"/>
  <c r="P1108"/>
  <c r="BK1108"/>
  <c r="J1108"/>
  <c r="BE1108"/>
  <c r="BI1105"/>
  <c r="BH1105"/>
  <c r="BG1105"/>
  <c r="BF1105"/>
  <c r="T1105"/>
  <c r="R1105"/>
  <c r="P1105"/>
  <c r="BK1105"/>
  <c r="J1105"/>
  <c r="BE1105"/>
  <c r="BI1102"/>
  <c r="BH1102"/>
  <c r="BG1102"/>
  <c r="BF1102"/>
  <c r="T1102"/>
  <c r="R1102"/>
  <c r="P1102"/>
  <c r="BK1102"/>
  <c r="J1102"/>
  <c r="BE1102"/>
  <c r="BI1088"/>
  <c r="BH1088"/>
  <c r="BG1088"/>
  <c r="BF1088"/>
  <c r="T1088"/>
  <c r="R1088"/>
  <c r="P1088"/>
  <c r="BK1088"/>
  <c r="J1088"/>
  <c r="BE1088"/>
  <c r="BI1086"/>
  <c r="BH1086"/>
  <c r="BG1086"/>
  <c r="BF1086"/>
  <c r="T1086"/>
  <c r="R1086"/>
  <c r="P1086"/>
  <c r="BK1086"/>
  <c r="J1086"/>
  <c r="BE1086"/>
  <c r="BI1079"/>
  <c r="BH1079"/>
  <c r="BG1079"/>
  <c r="BF1079"/>
  <c r="T1079"/>
  <c r="R1079"/>
  <c r="P1079"/>
  <c r="BK1079"/>
  <c r="J1079"/>
  <c r="BE1079"/>
  <c r="BI1076"/>
  <c r="BH1076"/>
  <c r="BG1076"/>
  <c r="BF1076"/>
  <c r="T1076"/>
  <c r="R1076"/>
  <c r="P1076"/>
  <c r="BK1076"/>
  <c r="J1076"/>
  <c r="BE1076"/>
  <c r="BI1073"/>
  <c r="BH1073"/>
  <c r="BG1073"/>
  <c r="BF1073"/>
  <c r="T1073"/>
  <c r="R1073"/>
  <c r="P1073"/>
  <c r="BK1073"/>
  <c r="J1073"/>
  <c r="BE1073"/>
  <c r="BI1070"/>
  <c r="BH1070"/>
  <c r="BG1070"/>
  <c r="BF1070"/>
  <c r="T1070"/>
  <c r="R1070"/>
  <c r="P1070"/>
  <c r="BK1070"/>
  <c r="J1070"/>
  <c r="BE1070"/>
  <c r="BI1060"/>
  <c r="BH1060"/>
  <c r="BG1060"/>
  <c r="BF1060"/>
  <c r="T1060"/>
  <c r="R1060"/>
  <c r="P1060"/>
  <c r="BK1060"/>
  <c r="J1060"/>
  <c r="BE1060"/>
  <c r="BI1044"/>
  <c r="BH1044"/>
  <c r="BG1044"/>
  <c r="BF1044"/>
  <c r="T1044"/>
  <c r="R1044"/>
  <c r="P1044"/>
  <c r="BK1044"/>
  <c r="J1044"/>
  <c r="BE1044"/>
  <c r="BI1041"/>
  <c r="BH1041"/>
  <c r="BG1041"/>
  <c r="BF1041"/>
  <c r="T1041"/>
  <c r="R1041"/>
  <c r="P1041"/>
  <c r="BK1041"/>
  <c r="J1041"/>
  <c r="BE1041"/>
  <c r="BI1038"/>
  <c r="BH1038"/>
  <c r="BG1038"/>
  <c r="BF1038"/>
  <c r="T1038"/>
  <c r="R1038"/>
  <c r="P1038"/>
  <c r="BK1038"/>
  <c r="J1038"/>
  <c r="BE1038"/>
  <c r="BI1035"/>
  <c r="BH1035"/>
  <c r="BG1035"/>
  <c r="BF1035"/>
  <c r="T1035"/>
  <c r="R1035"/>
  <c r="P1035"/>
  <c r="BK1035"/>
  <c r="J1035"/>
  <c r="BE1035"/>
  <c r="BI1028"/>
  <c r="BH1028"/>
  <c r="BG1028"/>
  <c r="BF1028"/>
  <c r="T1028"/>
  <c r="R1028"/>
  <c r="P1028"/>
  <c r="BK1028"/>
  <c r="J1028"/>
  <c r="BE1028"/>
  <c r="BI1025"/>
  <c r="BH1025"/>
  <c r="BG1025"/>
  <c r="BF1025"/>
  <c r="T1025"/>
  <c r="R1025"/>
  <c r="P1025"/>
  <c r="BK1025"/>
  <c r="J1025"/>
  <c r="BE1025"/>
  <c r="BI1022"/>
  <c r="BH1022"/>
  <c r="BG1022"/>
  <c r="BF1022"/>
  <c r="T1022"/>
  <c r="R1022"/>
  <c r="P1022"/>
  <c r="BK1022"/>
  <c r="J1022"/>
  <c r="BE1022"/>
  <c r="BI1019"/>
  <c r="BH1019"/>
  <c r="BG1019"/>
  <c r="BF1019"/>
  <c r="T1019"/>
  <c r="T1018"/>
  <c r="R1019"/>
  <c r="R1018"/>
  <c r="P1019"/>
  <c r="P1018"/>
  <c r="BK1019"/>
  <c r="BK1018"/>
  <c r="J1018"/>
  <c r="J1019"/>
  <c r="BE1019"/>
  <c r="J71"/>
  <c r="BI1017"/>
  <c r="BH1017"/>
  <c r="BG1017"/>
  <c r="BF1017"/>
  <c r="T1017"/>
  <c r="R1017"/>
  <c r="P1017"/>
  <c r="BK1017"/>
  <c r="J1017"/>
  <c r="BE1017"/>
  <c r="BI1003"/>
  <c r="BH1003"/>
  <c r="BG1003"/>
  <c r="BF1003"/>
  <c r="T1003"/>
  <c r="R1003"/>
  <c r="P1003"/>
  <c r="BK1003"/>
  <c r="J1003"/>
  <c r="BE1003"/>
  <c r="BI1002"/>
  <c r="BH1002"/>
  <c r="BG1002"/>
  <c r="BF1002"/>
  <c r="T1002"/>
  <c r="R1002"/>
  <c r="P1002"/>
  <c r="BK1002"/>
  <c r="J1002"/>
  <c r="BE1002"/>
  <c r="BI1001"/>
  <c r="BH1001"/>
  <c r="BG1001"/>
  <c r="BF1001"/>
  <c r="T1001"/>
  <c r="R1001"/>
  <c r="P1001"/>
  <c r="BK1001"/>
  <c r="J1001"/>
  <c r="BE1001"/>
  <c r="BI1000"/>
  <c r="BH1000"/>
  <c r="BG1000"/>
  <c r="BF1000"/>
  <c r="T1000"/>
  <c r="R1000"/>
  <c r="P1000"/>
  <c r="BK1000"/>
  <c r="J1000"/>
  <c r="BE1000"/>
  <c r="BI999"/>
  <c r="BH999"/>
  <c r="BG999"/>
  <c r="BF999"/>
  <c r="T999"/>
  <c r="R999"/>
  <c r="P999"/>
  <c r="BK999"/>
  <c r="J999"/>
  <c r="BE999"/>
  <c r="BI998"/>
  <c r="BH998"/>
  <c r="BG998"/>
  <c r="BF998"/>
  <c r="T998"/>
  <c r="R998"/>
  <c r="P998"/>
  <c r="BK998"/>
  <c r="J998"/>
  <c r="BE998"/>
  <c r="BI997"/>
  <c r="BH997"/>
  <c r="BG997"/>
  <c r="BF997"/>
  <c r="T997"/>
  <c r="R997"/>
  <c r="P997"/>
  <c r="BK997"/>
  <c r="J997"/>
  <c r="BE997"/>
  <c r="BI996"/>
  <c r="BH996"/>
  <c r="BG996"/>
  <c r="BF996"/>
  <c r="T996"/>
  <c r="R996"/>
  <c r="P996"/>
  <c r="BK996"/>
  <c r="J996"/>
  <c r="BE996"/>
  <c r="BI995"/>
  <c r="BH995"/>
  <c r="BG995"/>
  <c r="BF995"/>
  <c r="T995"/>
  <c r="R995"/>
  <c r="P995"/>
  <c r="BK995"/>
  <c r="J995"/>
  <c r="BE995"/>
  <c r="BI994"/>
  <c r="BH994"/>
  <c r="BG994"/>
  <c r="BF994"/>
  <c r="T994"/>
  <c r="R994"/>
  <c r="P994"/>
  <c r="BK994"/>
  <c r="J994"/>
  <c r="BE994"/>
  <c r="BI993"/>
  <c r="BH993"/>
  <c r="BG993"/>
  <c r="BF993"/>
  <c r="T993"/>
  <c r="R993"/>
  <c r="P993"/>
  <c r="BK993"/>
  <c r="J993"/>
  <c r="BE993"/>
  <c r="BI992"/>
  <c r="BH992"/>
  <c r="BG992"/>
  <c r="BF992"/>
  <c r="T992"/>
  <c r="R992"/>
  <c r="P992"/>
  <c r="BK992"/>
  <c r="J992"/>
  <c r="BE992"/>
  <c r="BI991"/>
  <c r="BH991"/>
  <c r="BG991"/>
  <c r="BF991"/>
  <c r="T991"/>
  <c r="T990"/>
  <c r="R991"/>
  <c r="R990"/>
  <c r="P991"/>
  <c r="P990"/>
  <c r="BK991"/>
  <c r="BK990"/>
  <c r="J990"/>
  <c r="J991"/>
  <c r="BE991"/>
  <c r="J70"/>
  <c r="BI989"/>
  <c r="BH989"/>
  <c r="BG989"/>
  <c r="BF989"/>
  <c r="T989"/>
  <c r="R989"/>
  <c r="P989"/>
  <c r="BK989"/>
  <c r="J989"/>
  <c r="BE989"/>
  <c r="BI984"/>
  <c r="BH984"/>
  <c r="BG984"/>
  <c r="BF984"/>
  <c r="T984"/>
  <c r="R984"/>
  <c r="P984"/>
  <c r="BK984"/>
  <c r="J984"/>
  <c r="BE984"/>
  <c r="BI983"/>
  <c r="BH983"/>
  <c r="BG983"/>
  <c r="BF983"/>
  <c r="T983"/>
  <c r="R983"/>
  <c r="P983"/>
  <c r="BK983"/>
  <c r="J983"/>
  <c r="BE983"/>
  <c r="BI981"/>
  <c r="BH981"/>
  <c r="BG981"/>
  <c r="BF981"/>
  <c r="T981"/>
  <c r="R981"/>
  <c r="P981"/>
  <c r="BK981"/>
  <c r="J981"/>
  <c r="BE981"/>
  <c r="BI979"/>
  <c r="BH979"/>
  <c r="BG979"/>
  <c r="BF979"/>
  <c r="T979"/>
  <c r="R979"/>
  <c r="P979"/>
  <c r="BK979"/>
  <c r="J979"/>
  <c r="BE979"/>
  <c r="BI978"/>
  <c r="BH978"/>
  <c r="BG978"/>
  <c r="BF978"/>
  <c r="T978"/>
  <c r="R978"/>
  <c r="P978"/>
  <c r="BK978"/>
  <c r="J978"/>
  <c r="BE978"/>
  <c r="BI976"/>
  <c r="BH976"/>
  <c r="BG976"/>
  <c r="BF976"/>
  <c r="T976"/>
  <c r="R976"/>
  <c r="P976"/>
  <c r="BK976"/>
  <c r="J976"/>
  <c r="BE976"/>
  <c r="BI974"/>
  <c r="BH974"/>
  <c r="BG974"/>
  <c r="BF974"/>
  <c r="T974"/>
  <c r="R974"/>
  <c r="P974"/>
  <c r="BK974"/>
  <c r="J974"/>
  <c r="BE974"/>
  <c r="BI973"/>
  <c r="BH973"/>
  <c r="BG973"/>
  <c r="BF973"/>
  <c r="T973"/>
  <c r="R973"/>
  <c r="P973"/>
  <c r="BK973"/>
  <c r="J973"/>
  <c r="BE973"/>
  <c r="BI972"/>
  <c r="BH972"/>
  <c r="BG972"/>
  <c r="BF972"/>
  <c r="T972"/>
  <c r="R972"/>
  <c r="P972"/>
  <c r="BK972"/>
  <c r="J972"/>
  <c r="BE972"/>
  <c r="BI970"/>
  <c r="BH970"/>
  <c r="BG970"/>
  <c r="BF970"/>
  <c r="T970"/>
  <c r="R970"/>
  <c r="P970"/>
  <c r="BK970"/>
  <c r="J970"/>
  <c r="BE970"/>
  <c r="BI968"/>
  <c r="BH968"/>
  <c r="BG968"/>
  <c r="BF968"/>
  <c r="T968"/>
  <c r="R968"/>
  <c r="P968"/>
  <c r="BK968"/>
  <c r="J968"/>
  <c r="BE968"/>
  <c r="BI966"/>
  <c r="BH966"/>
  <c r="BG966"/>
  <c r="BF966"/>
  <c r="T966"/>
  <c r="R966"/>
  <c r="P966"/>
  <c r="BK966"/>
  <c r="J966"/>
  <c r="BE966"/>
  <c r="BI963"/>
  <c r="BH963"/>
  <c r="BG963"/>
  <c r="BF963"/>
  <c r="T963"/>
  <c r="T962"/>
  <c r="R963"/>
  <c r="R962"/>
  <c r="P963"/>
  <c r="P962"/>
  <c r="BK963"/>
  <c r="BK962"/>
  <c r="J962"/>
  <c r="J963"/>
  <c r="BE963"/>
  <c r="J69"/>
  <c r="BI959"/>
  <c r="BH959"/>
  <c r="BG959"/>
  <c r="BF959"/>
  <c r="T959"/>
  <c r="R959"/>
  <c r="P959"/>
  <c r="BK959"/>
  <c r="J959"/>
  <c r="BE959"/>
  <c r="BI957"/>
  <c r="BH957"/>
  <c r="BG957"/>
  <c r="BF957"/>
  <c r="T957"/>
  <c r="R957"/>
  <c r="P957"/>
  <c r="BK957"/>
  <c r="J957"/>
  <c r="BE957"/>
  <c r="BI953"/>
  <c r="BH953"/>
  <c r="BG953"/>
  <c r="BF953"/>
  <c r="T953"/>
  <c r="T952"/>
  <c r="R953"/>
  <c r="R952"/>
  <c r="P953"/>
  <c r="P952"/>
  <c r="BK953"/>
  <c r="BK952"/>
  <c r="J952"/>
  <c r="J953"/>
  <c r="BE953"/>
  <c r="J68"/>
  <c r="BI951"/>
  <c r="BH951"/>
  <c r="BG951"/>
  <c r="BF951"/>
  <c r="T951"/>
  <c r="R951"/>
  <c r="P951"/>
  <c r="BK951"/>
  <c r="J951"/>
  <c r="BE951"/>
  <c r="BI950"/>
  <c r="BH950"/>
  <c r="BG950"/>
  <c r="BF950"/>
  <c r="T950"/>
  <c r="R950"/>
  <c r="P950"/>
  <c r="BK950"/>
  <c r="J950"/>
  <c r="BE950"/>
  <c r="BI948"/>
  <c r="BH948"/>
  <c r="BG948"/>
  <c r="BF948"/>
  <c r="T948"/>
  <c r="R948"/>
  <c r="P948"/>
  <c r="BK948"/>
  <c r="J948"/>
  <c r="BE948"/>
  <c r="BI947"/>
  <c r="BH947"/>
  <c r="BG947"/>
  <c r="BF947"/>
  <c r="T947"/>
  <c r="R947"/>
  <c r="P947"/>
  <c r="BK947"/>
  <c r="J947"/>
  <c r="BE947"/>
  <c r="BI945"/>
  <c r="BH945"/>
  <c r="BG945"/>
  <c r="BF945"/>
  <c r="T945"/>
  <c r="R945"/>
  <c r="P945"/>
  <c r="BK945"/>
  <c r="J945"/>
  <c r="BE945"/>
  <c r="BI944"/>
  <c r="BH944"/>
  <c r="BG944"/>
  <c r="BF944"/>
  <c r="T944"/>
  <c r="R944"/>
  <c r="P944"/>
  <c r="BK944"/>
  <c r="J944"/>
  <c r="BE944"/>
  <c r="BI942"/>
  <c r="BH942"/>
  <c r="BG942"/>
  <c r="BF942"/>
  <c r="T942"/>
  <c r="R942"/>
  <c r="P942"/>
  <c r="BK942"/>
  <c r="J942"/>
  <c r="BE942"/>
  <c r="BI940"/>
  <c r="BH940"/>
  <c r="BG940"/>
  <c r="BF940"/>
  <c r="T940"/>
  <c r="R940"/>
  <c r="P940"/>
  <c r="BK940"/>
  <c r="J940"/>
  <c r="BE940"/>
  <c r="BI938"/>
  <c r="BH938"/>
  <c r="BG938"/>
  <c r="BF938"/>
  <c r="T938"/>
  <c r="R938"/>
  <c r="P938"/>
  <c r="BK938"/>
  <c r="J938"/>
  <c r="BE938"/>
  <c r="BI936"/>
  <c r="BH936"/>
  <c r="BG936"/>
  <c r="BF936"/>
  <c r="T936"/>
  <c r="R936"/>
  <c r="P936"/>
  <c r="BK936"/>
  <c r="J936"/>
  <c r="BE936"/>
  <c r="BI935"/>
  <c r="BH935"/>
  <c r="BG935"/>
  <c r="BF935"/>
  <c r="T935"/>
  <c r="R935"/>
  <c r="P935"/>
  <c r="BK935"/>
  <c r="J935"/>
  <c r="BE935"/>
  <c r="BI933"/>
  <c r="BH933"/>
  <c r="BG933"/>
  <c r="BF933"/>
  <c r="T933"/>
  <c r="R933"/>
  <c r="P933"/>
  <c r="BK933"/>
  <c r="J933"/>
  <c r="BE933"/>
  <c r="BI930"/>
  <c r="BH930"/>
  <c r="BG930"/>
  <c r="BF930"/>
  <c r="T930"/>
  <c r="R930"/>
  <c r="P930"/>
  <c r="BK930"/>
  <c r="J930"/>
  <c r="BE930"/>
  <c r="BI929"/>
  <c r="BH929"/>
  <c r="BG929"/>
  <c r="BF929"/>
  <c r="T929"/>
  <c r="R929"/>
  <c r="P929"/>
  <c r="BK929"/>
  <c r="J929"/>
  <c r="BE929"/>
  <c r="BI927"/>
  <c r="BH927"/>
  <c r="BG927"/>
  <c r="BF927"/>
  <c r="T927"/>
  <c r="R927"/>
  <c r="P927"/>
  <c r="BK927"/>
  <c r="J927"/>
  <c r="BE927"/>
  <c r="BI926"/>
  <c r="BH926"/>
  <c r="BG926"/>
  <c r="BF926"/>
  <c r="T926"/>
  <c r="R926"/>
  <c r="P926"/>
  <c r="BK926"/>
  <c r="J926"/>
  <c r="BE926"/>
  <c r="BI924"/>
  <c r="BH924"/>
  <c r="BG924"/>
  <c r="BF924"/>
  <c r="T924"/>
  <c r="R924"/>
  <c r="P924"/>
  <c r="BK924"/>
  <c r="J924"/>
  <c r="BE924"/>
  <c r="BI922"/>
  <c r="BH922"/>
  <c r="BG922"/>
  <c r="BF922"/>
  <c r="T922"/>
  <c r="R922"/>
  <c r="P922"/>
  <c r="BK922"/>
  <c r="J922"/>
  <c r="BE922"/>
  <c r="BI920"/>
  <c r="BH920"/>
  <c r="BG920"/>
  <c r="BF920"/>
  <c r="T920"/>
  <c r="T919"/>
  <c r="R920"/>
  <c r="R919"/>
  <c r="P920"/>
  <c r="P919"/>
  <c r="BK920"/>
  <c r="BK919"/>
  <c r="J919"/>
  <c r="J920"/>
  <c r="BE920"/>
  <c r="J67"/>
  <c r="BI918"/>
  <c r="BH918"/>
  <c r="BG918"/>
  <c r="BF918"/>
  <c r="T918"/>
  <c r="R918"/>
  <c r="P918"/>
  <c r="BK918"/>
  <c r="J918"/>
  <c r="BE918"/>
  <c r="BI917"/>
  <c r="BH917"/>
  <c r="BG917"/>
  <c r="BF917"/>
  <c r="T917"/>
  <c r="R917"/>
  <c r="P917"/>
  <c r="BK917"/>
  <c r="J917"/>
  <c r="BE917"/>
  <c r="BI916"/>
  <c r="BH916"/>
  <c r="BG916"/>
  <c r="BF916"/>
  <c r="T916"/>
  <c r="R916"/>
  <c r="P916"/>
  <c r="BK916"/>
  <c r="J916"/>
  <c r="BE916"/>
  <c r="BI915"/>
  <c r="BH915"/>
  <c r="BG915"/>
  <c r="BF915"/>
  <c r="T915"/>
  <c r="R915"/>
  <c r="P915"/>
  <c r="BK915"/>
  <c r="J915"/>
  <c r="BE915"/>
  <c r="BI908"/>
  <c r="BH908"/>
  <c r="BG908"/>
  <c r="BF908"/>
  <c r="T908"/>
  <c r="R908"/>
  <c r="P908"/>
  <c r="BK908"/>
  <c r="J908"/>
  <c r="BE908"/>
  <c r="BI907"/>
  <c r="BH907"/>
  <c r="BG907"/>
  <c r="BF907"/>
  <c r="T907"/>
  <c r="R907"/>
  <c r="P907"/>
  <c r="BK907"/>
  <c r="J907"/>
  <c r="BE907"/>
  <c r="BI906"/>
  <c r="BH906"/>
  <c r="BG906"/>
  <c r="BF906"/>
  <c r="T906"/>
  <c r="R906"/>
  <c r="P906"/>
  <c r="BK906"/>
  <c r="J906"/>
  <c r="BE906"/>
  <c r="BI905"/>
  <c r="BH905"/>
  <c r="BG905"/>
  <c r="BF905"/>
  <c r="T905"/>
  <c r="R905"/>
  <c r="P905"/>
  <c r="BK905"/>
  <c r="J905"/>
  <c r="BE905"/>
  <c r="BI904"/>
  <c r="BH904"/>
  <c r="BG904"/>
  <c r="BF904"/>
  <c r="T904"/>
  <c r="R904"/>
  <c r="P904"/>
  <c r="BK904"/>
  <c r="J904"/>
  <c r="BE904"/>
  <c r="BI895"/>
  <c r="BH895"/>
  <c r="BG895"/>
  <c r="BF895"/>
  <c r="T895"/>
  <c r="T894"/>
  <c r="R895"/>
  <c r="R894"/>
  <c r="P895"/>
  <c r="P894"/>
  <c r="BK895"/>
  <c r="BK894"/>
  <c r="J894"/>
  <c r="J895"/>
  <c r="BE895"/>
  <c r="J66"/>
  <c r="BI889"/>
  <c r="BH889"/>
  <c r="BG889"/>
  <c r="BF889"/>
  <c r="T889"/>
  <c r="R889"/>
  <c r="P889"/>
  <c r="BK889"/>
  <c r="J889"/>
  <c r="BE889"/>
  <c r="BI886"/>
  <c r="BH886"/>
  <c r="BG886"/>
  <c r="BF886"/>
  <c r="T886"/>
  <c r="R886"/>
  <c r="P886"/>
  <c r="BK886"/>
  <c r="J886"/>
  <c r="BE886"/>
  <c r="BI862"/>
  <c r="BH862"/>
  <c r="BG862"/>
  <c r="BF862"/>
  <c r="T862"/>
  <c r="R862"/>
  <c r="P862"/>
  <c r="BK862"/>
  <c r="J862"/>
  <c r="BE862"/>
  <c r="BI861"/>
  <c r="BH861"/>
  <c r="BG861"/>
  <c r="BF861"/>
  <c r="T861"/>
  <c r="R861"/>
  <c r="P861"/>
  <c r="BK861"/>
  <c r="J861"/>
  <c r="BE861"/>
  <c r="BI860"/>
  <c r="BH860"/>
  <c r="BG860"/>
  <c r="BF860"/>
  <c r="T860"/>
  <c r="R860"/>
  <c r="P860"/>
  <c r="BK860"/>
  <c r="J860"/>
  <c r="BE860"/>
  <c r="BI859"/>
  <c r="BH859"/>
  <c r="BG859"/>
  <c r="BF859"/>
  <c r="T859"/>
  <c r="R859"/>
  <c r="P859"/>
  <c r="BK859"/>
  <c r="J859"/>
  <c r="BE859"/>
  <c r="BI858"/>
  <c r="BH858"/>
  <c r="BG858"/>
  <c r="BF858"/>
  <c r="T858"/>
  <c r="R858"/>
  <c r="P858"/>
  <c r="BK858"/>
  <c r="J858"/>
  <c r="BE858"/>
  <c r="BI857"/>
  <c r="BH857"/>
  <c r="BG857"/>
  <c r="BF857"/>
  <c r="T857"/>
  <c r="R857"/>
  <c r="P857"/>
  <c r="BK857"/>
  <c r="J857"/>
  <c r="BE857"/>
  <c r="BI854"/>
  <c r="BH854"/>
  <c r="BG854"/>
  <c r="BF854"/>
  <c r="T854"/>
  <c r="R854"/>
  <c r="P854"/>
  <c r="BK854"/>
  <c r="J854"/>
  <c r="BE854"/>
  <c r="BI851"/>
  <c r="BH851"/>
  <c r="BG851"/>
  <c r="BF851"/>
  <c r="T851"/>
  <c r="R851"/>
  <c r="P851"/>
  <c r="BK851"/>
  <c r="J851"/>
  <c r="BE851"/>
  <c r="BI831"/>
  <c r="BH831"/>
  <c r="BG831"/>
  <c r="BF831"/>
  <c r="T831"/>
  <c r="T830"/>
  <c r="R831"/>
  <c r="R830"/>
  <c r="P831"/>
  <c r="P830"/>
  <c r="BK831"/>
  <c r="BK830"/>
  <c r="J830"/>
  <c r="J831"/>
  <c r="BE831"/>
  <c r="J65"/>
  <c r="BI829"/>
  <c r="BH829"/>
  <c r="BG829"/>
  <c r="BF829"/>
  <c r="T829"/>
  <c r="R829"/>
  <c r="P829"/>
  <c r="BK829"/>
  <c r="J829"/>
  <c r="BE829"/>
  <c r="BI827"/>
  <c r="BH827"/>
  <c r="BG827"/>
  <c r="BF827"/>
  <c r="T827"/>
  <c r="R827"/>
  <c r="P827"/>
  <c r="BK827"/>
  <c r="J827"/>
  <c r="BE827"/>
  <c r="BI826"/>
  <c r="BH826"/>
  <c r="BG826"/>
  <c r="BF826"/>
  <c r="T826"/>
  <c r="R826"/>
  <c r="P826"/>
  <c r="BK826"/>
  <c r="J826"/>
  <c r="BE826"/>
  <c r="BI824"/>
  <c r="BH824"/>
  <c r="BG824"/>
  <c r="BF824"/>
  <c r="T824"/>
  <c r="R824"/>
  <c r="P824"/>
  <c r="BK824"/>
  <c r="J824"/>
  <c r="BE824"/>
  <c r="BI821"/>
  <c r="BH821"/>
  <c r="BG821"/>
  <c r="BF821"/>
  <c r="T821"/>
  <c r="R821"/>
  <c r="P821"/>
  <c r="BK821"/>
  <c r="J821"/>
  <c r="BE821"/>
  <c r="BI819"/>
  <c r="BH819"/>
  <c r="BG819"/>
  <c r="BF819"/>
  <c r="T819"/>
  <c r="R819"/>
  <c r="P819"/>
  <c r="BK819"/>
  <c r="J819"/>
  <c r="BE819"/>
  <c r="BI817"/>
  <c r="BH817"/>
  <c r="BG817"/>
  <c r="BF817"/>
  <c r="T817"/>
  <c r="R817"/>
  <c r="P817"/>
  <c r="BK817"/>
  <c r="J817"/>
  <c r="BE817"/>
  <c r="BI812"/>
  <c r="BH812"/>
  <c r="BG812"/>
  <c r="BF812"/>
  <c r="T812"/>
  <c r="R812"/>
  <c r="P812"/>
  <c r="BK812"/>
  <c r="J812"/>
  <c r="BE812"/>
  <c r="BI808"/>
  <c r="BH808"/>
  <c r="BG808"/>
  <c r="BF808"/>
  <c r="T808"/>
  <c r="R808"/>
  <c r="P808"/>
  <c r="BK808"/>
  <c r="J808"/>
  <c r="BE808"/>
  <c r="BI806"/>
  <c r="BH806"/>
  <c r="BG806"/>
  <c r="BF806"/>
  <c r="T806"/>
  <c r="R806"/>
  <c r="P806"/>
  <c r="BK806"/>
  <c r="J806"/>
  <c r="BE806"/>
  <c r="BI805"/>
  <c r="BH805"/>
  <c r="BG805"/>
  <c r="BF805"/>
  <c r="T805"/>
  <c r="R805"/>
  <c r="P805"/>
  <c r="BK805"/>
  <c r="J805"/>
  <c r="BE805"/>
  <c r="BI798"/>
  <c r="BH798"/>
  <c r="BG798"/>
  <c r="BF798"/>
  <c r="T798"/>
  <c r="R798"/>
  <c r="P798"/>
  <c r="BK798"/>
  <c r="J798"/>
  <c r="BE798"/>
  <c r="BI795"/>
  <c r="BH795"/>
  <c r="BG795"/>
  <c r="BF795"/>
  <c r="T795"/>
  <c r="R795"/>
  <c r="P795"/>
  <c r="BK795"/>
  <c r="J795"/>
  <c r="BE795"/>
  <c r="BI792"/>
  <c r="BH792"/>
  <c r="BG792"/>
  <c r="BF792"/>
  <c r="T792"/>
  <c r="R792"/>
  <c r="P792"/>
  <c r="BK792"/>
  <c r="J792"/>
  <c r="BE792"/>
  <c r="BI789"/>
  <c r="BH789"/>
  <c r="BG789"/>
  <c r="BF789"/>
  <c r="T789"/>
  <c r="R789"/>
  <c r="P789"/>
  <c r="BK789"/>
  <c r="J789"/>
  <c r="BE789"/>
  <c r="BI786"/>
  <c r="BH786"/>
  <c r="BG786"/>
  <c r="BF786"/>
  <c r="T786"/>
  <c r="R786"/>
  <c r="P786"/>
  <c r="BK786"/>
  <c r="J786"/>
  <c r="BE786"/>
  <c r="BI783"/>
  <c r="BH783"/>
  <c r="BG783"/>
  <c r="BF783"/>
  <c r="T783"/>
  <c r="R783"/>
  <c r="P783"/>
  <c r="BK783"/>
  <c r="J783"/>
  <c r="BE783"/>
  <c r="BI780"/>
  <c r="BH780"/>
  <c r="BG780"/>
  <c r="BF780"/>
  <c r="T780"/>
  <c r="R780"/>
  <c r="P780"/>
  <c r="BK780"/>
  <c r="J780"/>
  <c r="BE780"/>
  <c r="BI777"/>
  <c r="BH777"/>
  <c r="BG777"/>
  <c r="BF777"/>
  <c r="T777"/>
  <c r="R777"/>
  <c r="P777"/>
  <c r="BK777"/>
  <c r="J777"/>
  <c r="BE777"/>
  <c r="BI774"/>
  <c r="BH774"/>
  <c r="BG774"/>
  <c r="BF774"/>
  <c r="T774"/>
  <c r="R774"/>
  <c r="P774"/>
  <c r="BK774"/>
  <c r="J774"/>
  <c r="BE774"/>
  <c r="BI769"/>
  <c r="BH769"/>
  <c r="BG769"/>
  <c r="BF769"/>
  <c r="T769"/>
  <c r="R769"/>
  <c r="P769"/>
  <c r="BK769"/>
  <c r="J769"/>
  <c r="BE769"/>
  <c r="BI766"/>
  <c r="BH766"/>
  <c r="BG766"/>
  <c r="BF766"/>
  <c r="T766"/>
  <c r="R766"/>
  <c r="P766"/>
  <c r="BK766"/>
  <c r="J766"/>
  <c r="BE766"/>
  <c r="BI761"/>
  <c r="BH761"/>
  <c r="BG761"/>
  <c r="BF761"/>
  <c r="T761"/>
  <c r="R761"/>
  <c r="P761"/>
  <c r="BK761"/>
  <c r="J761"/>
  <c r="BE761"/>
  <c r="BI759"/>
  <c r="BH759"/>
  <c r="BG759"/>
  <c r="BF759"/>
  <c r="T759"/>
  <c r="R759"/>
  <c r="P759"/>
  <c r="BK759"/>
  <c r="J759"/>
  <c r="BE759"/>
  <c r="BI757"/>
  <c r="BH757"/>
  <c r="BG757"/>
  <c r="BF757"/>
  <c r="T757"/>
  <c r="R757"/>
  <c r="P757"/>
  <c r="BK757"/>
  <c r="J757"/>
  <c r="BE757"/>
  <c r="BI755"/>
  <c r="BH755"/>
  <c r="BG755"/>
  <c r="BF755"/>
  <c r="T755"/>
  <c r="R755"/>
  <c r="P755"/>
  <c r="BK755"/>
  <c r="J755"/>
  <c r="BE755"/>
  <c r="BI751"/>
  <c r="BH751"/>
  <c r="BG751"/>
  <c r="BF751"/>
  <c r="T751"/>
  <c r="R751"/>
  <c r="P751"/>
  <c r="BK751"/>
  <c r="J751"/>
  <c r="BE751"/>
  <c r="BI743"/>
  <c r="BH743"/>
  <c r="BG743"/>
  <c r="BF743"/>
  <c r="T743"/>
  <c r="R743"/>
  <c r="P743"/>
  <c r="BK743"/>
  <c r="J743"/>
  <c r="BE743"/>
  <c r="BI740"/>
  <c r="BH740"/>
  <c r="BG740"/>
  <c r="BF740"/>
  <c r="T740"/>
  <c r="R740"/>
  <c r="P740"/>
  <c r="BK740"/>
  <c r="J740"/>
  <c r="BE740"/>
  <c r="BI739"/>
  <c r="BH739"/>
  <c r="BG739"/>
  <c r="BF739"/>
  <c r="T739"/>
  <c r="R739"/>
  <c r="P739"/>
  <c r="BK739"/>
  <c r="J739"/>
  <c r="BE739"/>
  <c r="BI737"/>
  <c r="BH737"/>
  <c r="BG737"/>
  <c r="BF737"/>
  <c r="T737"/>
  <c r="R737"/>
  <c r="P737"/>
  <c r="BK737"/>
  <c r="J737"/>
  <c r="BE737"/>
  <c r="BI736"/>
  <c r="BH736"/>
  <c r="BG736"/>
  <c r="BF736"/>
  <c r="T736"/>
  <c r="R736"/>
  <c r="P736"/>
  <c r="BK736"/>
  <c r="J736"/>
  <c r="BE736"/>
  <c r="BI735"/>
  <c r="BH735"/>
  <c r="BG735"/>
  <c r="BF735"/>
  <c r="T735"/>
  <c r="R735"/>
  <c r="P735"/>
  <c r="BK735"/>
  <c r="J735"/>
  <c r="BE735"/>
  <c r="BI733"/>
  <c r="BH733"/>
  <c r="BG733"/>
  <c r="BF733"/>
  <c r="T733"/>
  <c r="R733"/>
  <c r="P733"/>
  <c r="BK733"/>
  <c r="J733"/>
  <c r="BE733"/>
  <c r="BI731"/>
  <c r="BH731"/>
  <c r="BG731"/>
  <c r="BF731"/>
  <c r="T731"/>
  <c r="T730"/>
  <c r="R731"/>
  <c r="R730"/>
  <c r="P731"/>
  <c r="P730"/>
  <c r="BK731"/>
  <c r="BK730"/>
  <c r="J730"/>
  <c r="J731"/>
  <c r="BE731"/>
  <c r="J64"/>
  <c r="BI727"/>
  <c r="BH727"/>
  <c r="BG727"/>
  <c r="BF727"/>
  <c r="T727"/>
  <c r="R727"/>
  <c r="P727"/>
  <c r="BK727"/>
  <c r="J727"/>
  <c r="BE727"/>
  <c r="BI724"/>
  <c r="BH724"/>
  <c r="BG724"/>
  <c r="BF724"/>
  <c r="T724"/>
  <c r="R724"/>
  <c r="P724"/>
  <c r="BK724"/>
  <c r="J724"/>
  <c r="BE724"/>
  <c r="BI718"/>
  <c r="BH718"/>
  <c r="BG718"/>
  <c r="BF718"/>
  <c r="T718"/>
  <c r="R718"/>
  <c r="P718"/>
  <c r="BK718"/>
  <c r="J718"/>
  <c r="BE718"/>
  <c r="BI713"/>
  <c r="BH713"/>
  <c r="BG713"/>
  <c r="BF713"/>
  <c r="T713"/>
  <c r="R713"/>
  <c r="P713"/>
  <c r="BK713"/>
  <c r="J713"/>
  <c r="BE713"/>
  <c r="BI703"/>
  <c r="BH703"/>
  <c r="BG703"/>
  <c r="BF703"/>
  <c r="T703"/>
  <c r="R703"/>
  <c r="P703"/>
  <c r="BK703"/>
  <c r="J703"/>
  <c r="BE703"/>
  <c r="BI640"/>
  <c r="BH640"/>
  <c r="BG640"/>
  <c r="BF640"/>
  <c r="T640"/>
  <c r="R640"/>
  <c r="P640"/>
  <c r="BK640"/>
  <c r="J640"/>
  <c r="BE640"/>
  <c r="BI629"/>
  <c r="BH629"/>
  <c r="BG629"/>
  <c r="BF629"/>
  <c r="T629"/>
  <c r="R629"/>
  <c r="P629"/>
  <c r="BK629"/>
  <c r="J629"/>
  <c r="BE629"/>
  <c r="BI505"/>
  <c r="BH505"/>
  <c r="BG505"/>
  <c r="BF505"/>
  <c r="T505"/>
  <c r="R505"/>
  <c r="P505"/>
  <c r="BK505"/>
  <c r="J505"/>
  <c r="BE505"/>
  <c r="BI503"/>
  <c r="BH503"/>
  <c r="BG503"/>
  <c r="BF503"/>
  <c r="T503"/>
  <c r="R503"/>
  <c r="P503"/>
  <c r="BK503"/>
  <c r="J503"/>
  <c r="BE503"/>
  <c r="BI500"/>
  <c r="BH500"/>
  <c r="BG500"/>
  <c r="BF500"/>
  <c r="T500"/>
  <c r="R500"/>
  <c r="P500"/>
  <c r="BK500"/>
  <c r="J500"/>
  <c r="BE500"/>
  <c r="BI499"/>
  <c r="BH499"/>
  <c r="BG499"/>
  <c r="BF499"/>
  <c r="T499"/>
  <c r="R499"/>
  <c r="P499"/>
  <c r="BK499"/>
  <c r="J499"/>
  <c r="BE499"/>
  <c r="BI497"/>
  <c r="BH497"/>
  <c r="BG497"/>
  <c r="BF497"/>
  <c r="T497"/>
  <c r="R497"/>
  <c r="P497"/>
  <c r="BK497"/>
  <c r="J497"/>
  <c r="BE497"/>
  <c r="BI496"/>
  <c r="BH496"/>
  <c r="BG496"/>
  <c r="BF496"/>
  <c r="T496"/>
  <c r="R496"/>
  <c r="P496"/>
  <c r="BK496"/>
  <c r="J496"/>
  <c r="BE496"/>
  <c r="BI482"/>
  <c r="BH482"/>
  <c r="BG482"/>
  <c r="BF482"/>
  <c r="T482"/>
  <c r="R482"/>
  <c r="P482"/>
  <c r="BK482"/>
  <c r="J482"/>
  <c r="BE482"/>
  <c r="BI479"/>
  <c r="BH479"/>
  <c r="BG479"/>
  <c r="BF479"/>
  <c r="T479"/>
  <c r="R479"/>
  <c r="P479"/>
  <c r="BK479"/>
  <c r="J479"/>
  <c r="BE479"/>
  <c r="BI474"/>
  <c r="BH474"/>
  <c r="BG474"/>
  <c r="BF474"/>
  <c r="T474"/>
  <c r="R474"/>
  <c r="P474"/>
  <c r="BK474"/>
  <c r="J474"/>
  <c r="BE474"/>
  <c r="BI472"/>
  <c r="BH472"/>
  <c r="BG472"/>
  <c r="BF472"/>
  <c r="T472"/>
  <c r="R472"/>
  <c r="P472"/>
  <c r="BK472"/>
  <c r="J472"/>
  <c r="BE472"/>
  <c r="BI470"/>
  <c r="BH470"/>
  <c r="BG470"/>
  <c r="BF470"/>
  <c r="T470"/>
  <c r="T469"/>
  <c r="R470"/>
  <c r="R469"/>
  <c r="P470"/>
  <c r="P469"/>
  <c r="BK470"/>
  <c r="BK469"/>
  <c r="J469"/>
  <c r="J470"/>
  <c r="BE470"/>
  <c r="J63"/>
  <c r="BI467"/>
  <c r="BH467"/>
  <c r="BG467"/>
  <c r="BF467"/>
  <c r="T467"/>
  <c r="R467"/>
  <c r="P467"/>
  <c r="BK467"/>
  <c r="J467"/>
  <c r="BE467"/>
  <c r="BI464"/>
  <c r="BH464"/>
  <c r="BG464"/>
  <c r="BF464"/>
  <c r="T464"/>
  <c r="R464"/>
  <c r="P464"/>
  <c r="BK464"/>
  <c r="J464"/>
  <c r="BE464"/>
  <c r="BI461"/>
  <c r="BH461"/>
  <c r="BG461"/>
  <c r="BF461"/>
  <c r="T461"/>
  <c r="R461"/>
  <c r="P461"/>
  <c r="BK461"/>
  <c r="J461"/>
  <c r="BE461"/>
  <c r="BI460"/>
  <c r="BH460"/>
  <c r="BG460"/>
  <c r="BF460"/>
  <c r="T460"/>
  <c r="R460"/>
  <c r="P460"/>
  <c r="BK460"/>
  <c r="J460"/>
  <c r="BE460"/>
  <c r="BI457"/>
  <c r="BH457"/>
  <c r="BG457"/>
  <c r="BF457"/>
  <c r="T457"/>
  <c r="R457"/>
  <c r="P457"/>
  <c r="BK457"/>
  <c r="J457"/>
  <c r="BE457"/>
  <c r="BI455"/>
  <c r="BH455"/>
  <c r="BG455"/>
  <c r="BF455"/>
  <c r="T455"/>
  <c r="R455"/>
  <c r="P455"/>
  <c r="BK455"/>
  <c r="J455"/>
  <c r="BE455"/>
  <c r="BI453"/>
  <c r="BH453"/>
  <c r="BG453"/>
  <c r="BF453"/>
  <c r="T453"/>
  <c r="R453"/>
  <c r="P453"/>
  <c r="BK453"/>
  <c r="J453"/>
  <c r="BE453"/>
  <c r="BI451"/>
  <c r="BH451"/>
  <c r="BG451"/>
  <c r="BF451"/>
  <c r="T451"/>
  <c r="R451"/>
  <c r="P451"/>
  <c r="BK451"/>
  <c r="J451"/>
  <c r="BE451"/>
  <c r="BI449"/>
  <c r="BH449"/>
  <c r="BG449"/>
  <c r="BF449"/>
  <c r="T449"/>
  <c r="T448"/>
  <c r="R449"/>
  <c r="R448"/>
  <c r="P449"/>
  <c r="P448"/>
  <c r="BK449"/>
  <c r="BK448"/>
  <c r="J448"/>
  <c r="J449"/>
  <c r="BE449"/>
  <c r="J62"/>
  <c r="BI445"/>
  <c r="BH445"/>
  <c r="BG445"/>
  <c r="BF445"/>
  <c r="T445"/>
  <c r="R445"/>
  <c r="P445"/>
  <c r="BK445"/>
  <c r="J445"/>
  <c r="BE445"/>
  <c r="BI444"/>
  <c r="BH444"/>
  <c r="BG444"/>
  <c r="BF444"/>
  <c r="T444"/>
  <c r="R444"/>
  <c r="P444"/>
  <c r="BK444"/>
  <c r="J444"/>
  <c r="BE444"/>
  <c r="BI441"/>
  <c r="BH441"/>
  <c r="BG441"/>
  <c r="BF441"/>
  <c r="T441"/>
  <c r="R441"/>
  <c r="P441"/>
  <c r="BK441"/>
  <c r="J441"/>
  <c r="BE441"/>
  <c r="BI438"/>
  <c r="BH438"/>
  <c r="BG438"/>
  <c r="BF438"/>
  <c r="T438"/>
  <c r="R438"/>
  <c r="P438"/>
  <c r="BK438"/>
  <c r="J438"/>
  <c r="BE438"/>
  <c r="BI431"/>
  <c r="BH431"/>
  <c r="BG431"/>
  <c r="BF431"/>
  <c r="T431"/>
  <c r="R431"/>
  <c r="P431"/>
  <c r="BK431"/>
  <c r="J431"/>
  <c r="BE431"/>
  <c r="BI430"/>
  <c r="BH430"/>
  <c r="BG430"/>
  <c r="BF430"/>
  <c r="T430"/>
  <c r="R430"/>
  <c r="P430"/>
  <c r="BK430"/>
  <c r="J430"/>
  <c r="BE430"/>
  <c r="BI423"/>
  <c r="BH423"/>
  <c r="BG423"/>
  <c r="BF423"/>
  <c r="T423"/>
  <c r="R423"/>
  <c r="P423"/>
  <c r="BK423"/>
  <c r="J423"/>
  <c r="BE423"/>
  <c r="BI416"/>
  <c r="BH416"/>
  <c r="BG416"/>
  <c r="BF416"/>
  <c r="T416"/>
  <c r="R416"/>
  <c r="P416"/>
  <c r="BK416"/>
  <c r="J416"/>
  <c r="BE416"/>
  <c r="BI409"/>
  <c r="BH409"/>
  <c r="BG409"/>
  <c r="BF409"/>
  <c r="T409"/>
  <c r="R409"/>
  <c r="P409"/>
  <c r="BK409"/>
  <c r="J409"/>
  <c r="BE409"/>
  <c r="BI406"/>
  <c r="BH406"/>
  <c r="BG406"/>
  <c r="BF406"/>
  <c r="T406"/>
  <c r="R406"/>
  <c r="P406"/>
  <c r="BK406"/>
  <c r="J406"/>
  <c r="BE406"/>
  <c r="BI405"/>
  <c r="BH405"/>
  <c r="BG405"/>
  <c r="BF405"/>
  <c r="T405"/>
  <c r="R405"/>
  <c r="P405"/>
  <c r="BK405"/>
  <c r="J405"/>
  <c r="BE405"/>
  <c r="BI401"/>
  <c r="BH401"/>
  <c r="BG401"/>
  <c r="BF401"/>
  <c r="T401"/>
  <c r="R401"/>
  <c r="P401"/>
  <c r="BK401"/>
  <c r="J401"/>
  <c r="BE401"/>
  <c r="BI400"/>
  <c r="BH400"/>
  <c r="BG400"/>
  <c r="BF400"/>
  <c r="T400"/>
  <c r="R400"/>
  <c r="P400"/>
  <c r="BK400"/>
  <c r="J400"/>
  <c r="BE400"/>
  <c r="BI395"/>
  <c r="BH395"/>
  <c r="BG395"/>
  <c r="BF395"/>
  <c r="T395"/>
  <c r="R395"/>
  <c r="P395"/>
  <c r="BK395"/>
  <c r="J395"/>
  <c r="BE395"/>
  <c r="BI394"/>
  <c r="BH394"/>
  <c r="BG394"/>
  <c r="BF394"/>
  <c r="T394"/>
  <c r="R394"/>
  <c r="P394"/>
  <c r="BK394"/>
  <c r="J394"/>
  <c r="BE394"/>
  <c r="BI391"/>
  <c r="BH391"/>
  <c r="BG391"/>
  <c r="BF391"/>
  <c r="T391"/>
  <c r="R391"/>
  <c r="P391"/>
  <c r="BK391"/>
  <c r="J391"/>
  <c r="BE391"/>
  <c r="BI385"/>
  <c r="BH385"/>
  <c r="BG385"/>
  <c r="BF385"/>
  <c r="T385"/>
  <c r="R385"/>
  <c r="P385"/>
  <c r="BK385"/>
  <c r="J385"/>
  <c r="BE385"/>
  <c r="BI380"/>
  <c r="BH380"/>
  <c r="BG380"/>
  <c r="BF380"/>
  <c r="T380"/>
  <c r="T379"/>
  <c r="R380"/>
  <c r="R379"/>
  <c r="P380"/>
  <c r="P379"/>
  <c r="BK380"/>
  <c r="BK379"/>
  <c r="J379"/>
  <c r="J380"/>
  <c r="BE380"/>
  <c r="J61"/>
  <c r="BI375"/>
  <c r="BH375"/>
  <c r="BG375"/>
  <c r="BF375"/>
  <c r="T375"/>
  <c r="R375"/>
  <c r="P375"/>
  <c r="BK375"/>
  <c r="J375"/>
  <c r="BE375"/>
  <c r="BI374"/>
  <c r="BH374"/>
  <c r="BG374"/>
  <c r="BF374"/>
  <c r="T374"/>
  <c r="R374"/>
  <c r="P374"/>
  <c r="BK374"/>
  <c r="J374"/>
  <c r="BE374"/>
  <c r="BI369"/>
  <c r="BH369"/>
  <c r="BG369"/>
  <c r="BF369"/>
  <c r="T369"/>
  <c r="R369"/>
  <c r="P369"/>
  <c r="BK369"/>
  <c r="J369"/>
  <c r="BE369"/>
  <c r="BI358"/>
  <c r="BH358"/>
  <c r="BG358"/>
  <c r="BF358"/>
  <c r="T358"/>
  <c r="R358"/>
  <c r="P358"/>
  <c r="BK358"/>
  <c r="J358"/>
  <c r="BE358"/>
  <c r="BI349"/>
  <c r="BH349"/>
  <c r="BG349"/>
  <c r="BF349"/>
  <c r="T349"/>
  <c r="R349"/>
  <c r="P349"/>
  <c r="BK349"/>
  <c r="J349"/>
  <c r="BE349"/>
  <c r="BI336"/>
  <c r="BH336"/>
  <c r="BG336"/>
  <c r="BF336"/>
  <c r="T336"/>
  <c r="R336"/>
  <c r="P336"/>
  <c r="BK336"/>
  <c r="J336"/>
  <c r="BE336"/>
  <c r="BI332"/>
  <c r="BH332"/>
  <c r="BG332"/>
  <c r="BF332"/>
  <c r="T332"/>
  <c r="R332"/>
  <c r="P332"/>
  <c r="BK332"/>
  <c r="J332"/>
  <c r="BE332"/>
  <c r="BI329"/>
  <c r="BH329"/>
  <c r="BG329"/>
  <c r="BF329"/>
  <c r="T329"/>
  <c r="R329"/>
  <c r="P329"/>
  <c r="BK329"/>
  <c r="J329"/>
  <c r="BE329"/>
  <c r="BI327"/>
  <c r="BH327"/>
  <c r="BG327"/>
  <c r="BF327"/>
  <c r="T327"/>
  <c r="R327"/>
  <c r="P327"/>
  <c r="BK327"/>
  <c r="J327"/>
  <c r="BE327"/>
  <c r="BI325"/>
  <c r="BH325"/>
  <c r="BG325"/>
  <c r="BF325"/>
  <c r="T325"/>
  <c r="R325"/>
  <c r="P325"/>
  <c r="BK325"/>
  <c r="J325"/>
  <c r="BE325"/>
  <c r="BI322"/>
  <c r="BH322"/>
  <c r="BG322"/>
  <c r="BF322"/>
  <c r="T322"/>
  <c r="R322"/>
  <c r="P322"/>
  <c r="BK322"/>
  <c r="J322"/>
  <c r="BE322"/>
  <c r="BI319"/>
  <c r="BH319"/>
  <c r="BG319"/>
  <c r="BF319"/>
  <c r="T319"/>
  <c r="R319"/>
  <c r="P319"/>
  <c r="BK319"/>
  <c r="J319"/>
  <c r="BE319"/>
  <c r="BI316"/>
  <c r="BH316"/>
  <c r="BG316"/>
  <c r="BF316"/>
  <c r="T316"/>
  <c r="R316"/>
  <c r="P316"/>
  <c r="BK316"/>
  <c r="J316"/>
  <c r="BE316"/>
  <c r="BI313"/>
  <c r="BH313"/>
  <c r="BG313"/>
  <c r="BF313"/>
  <c r="T313"/>
  <c r="R313"/>
  <c r="P313"/>
  <c r="BK313"/>
  <c r="J313"/>
  <c r="BE313"/>
  <c r="BI310"/>
  <c r="BH310"/>
  <c r="BG310"/>
  <c r="BF310"/>
  <c r="T310"/>
  <c r="R310"/>
  <c r="P310"/>
  <c r="BK310"/>
  <c r="J310"/>
  <c r="BE310"/>
  <c r="BI301"/>
  <c r="BH301"/>
  <c r="BG301"/>
  <c r="BF301"/>
  <c r="T301"/>
  <c r="R301"/>
  <c r="P301"/>
  <c r="BK301"/>
  <c r="J301"/>
  <c r="BE301"/>
  <c r="BI298"/>
  <c r="BH298"/>
  <c r="BG298"/>
  <c r="BF298"/>
  <c r="T298"/>
  <c r="R298"/>
  <c r="P298"/>
  <c r="BK298"/>
  <c r="J298"/>
  <c r="BE298"/>
  <c r="BI295"/>
  <c r="BH295"/>
  <c r="BG295"/>
  <c r="BF295"/>
  <c r="T295"/>
  <c r="R295"/>
  <c r="P295"/>
  <c r="BK295"/>
  <c r="J295"/>
  <c r="BE295"/>
  <c r="BI290"/>
  <c r="BH290"/>
  <c r="BG290"/>
  <c r="BF290"/>
  <c r="T290"/>
  <c r="R290"/>
  <c r="P290"/>
  <c r="BK290"/>
  <c r="J290"/>
  <c r="BE290"/>
  <c r="BI283"/>
  <c r="BH283"/>
  <c r="BG283"/>
  <c r="BF283"/>
  <c r="T283"/>
  <c r="R283"/>
  <c r="P283"/>
  <c r="BK283"/>
  <c r="J283"/>
  <c r="BE283"/>
  <c r="BI274"/>
  <c r="BH274"/>
  <c r="BG274"/>
  <c r="BF274"/>
  <c r="T274"/>
  <c r="R274"/>
  <c r="P274"/>
  <c r="BK274"/>
  <c r="J274"/>
  <c r="BE274"/>
  <c r="BI271"/>
  <c r="BH271"/>
  <c r="BG271"/>
  <c r="BF271"/>
  <c r="T271"/>
  <c r="R271"/>
  <c r="P271"/>
  <c r="BK271"/>
  <c r="J271"/>
  <c r="BE271"/>
  <c r="BI268"/>
  <c r="BH268"/>
  <c r="BG268"/>
  <c r="BF268"/>
  <c r="T268"/>
  <c r="R268"/>
  <c r="P268"/>
  <c r="BK268"/>
  <c r="J268"/>
  <c r="BE268"/>
  <c r="BI257"/>
  <c r="BH257"/>
  <c r="BG257"/>
  <c r="BF257"/>
  <c r="T257"/>
  <c r="R257"/>
  <c r="P257"/>
  <c r="BK257"/>
  <c r="J257"/>
  <c r="BE257"/>
  <c r="BI254"/>
  <c r="BH254"/>
  <c r="BG254"/>
  <c r="BF254"/>
  <c r="T254"/>
  <c r="R254"/>
  <c r="P254"/>
  <c r="BK254"/>
  <c r="J254"/>
  <c r="BE254"/>
  <c r="BI243"/>
  <c r="BH243"/>
  <c r="BG243"/>
  <c r="BF243"/>
  <c r="T243"/>
  <c r="R243"/>
  <c r="P243"/>
  <c r="BK243"/>
  <c r="J243"/>
  <c r="BE243"/>
  <c r="BI241"/>
  <c r="BH241"/>
  <c r="BG241"/>
  <c r="BF241"/>
  <c r="T241"/>
  <c r="R241"/>
  <c r="P241"/>
  <c r="BK241"/>
  <c r="J241"/>
  <c r="BE241"/>
  <c r="BI238"/>
  <c r="BH238"/>
  <c r="BG238"/>
  <c r="BF238"/>
  <c r="T238"/>
  <c r="R238"/>
  <c r="P238"/>
  <c r="BK238"/>
  <c r="J238"/>
  <c r="BE238"/>
  <c r="BI233"/>
  <c r="BH233"/>
  <c r="BG233"/>
  <c r="BF233"/>
  <c r="T233"/>
  <c r="R233"/>
  <c r="P233"/>
  <c r="BK233"/>
  <c r="J233"/>
  <c r="BE233"/>
  <c r="BI231"/>
  <c r="BH231"/>
  <c r="BG231"/>
  <c r="BF231"/>
  <c r="T231"/>
  <c r="R231"/>
  <c r="P231"/>
  <c r="BK231"/>
  <c r="J231"/>
  <c r="BE231"/>
  <c r="BI228"/>
  <c r="BH228"/>
  <c r="BG228"/>
  <c r="BF228"/>
  <c r="T228"/>
  <c r="R228"/>
  <c r="P228"/>
  <c r="BK228"/>
  <c r="J228"/>
  <c r="BE228"/>
  <c r="BI224"/>
  <c r="BH224"/>
  <c r="BG224"/>
  <c r="BF224"/>
  <c r="T224"/>
  <c r="R224"/>
  <c r="P224"/>
  <c r="BK224"/>
  <c r="J224"/>
  <c r="BE224"/>
  <c r="BI217"/>
  <c r="BH217"/>
  <c r="BG217"/>
  <c r="BF217"/>
  <c r="T217"/>
  <c r="R217"/>
  <c r="P217"/>
  <c r="BK217"/>
  <c r="J217"/>
  <c r="BE217"/>
  <c r="BI208"/>
  <c r="BH208"/>
  <c r="BG208"/>
  <c r="BF208"/>
  <c r="T208"/>
  <c r="T207"/>
  <c r="R208"/>
  <c r="R207"/>
  <c r="P208"/>
  <c r="P207"/>
  <c r="BK208"/>
  <c r="BK207"/>
  <c r="J207"/>
  <c r="J208"/>
  <c r="BE208"/>
  <c r="J60"/>
  <c r="BI205"/>
  <c r="BH205"/>
  <c r="BG205"/>
  <c r="BF205"/>
  <c r="T205"/>
  <c r="R205"/>
  <c r="P205"/>
  <c r="BK205"/>
  <c r="J205"/>
  <c r="BE205"/>
  <c r="BI203"/>
  <c r="BH203"/>
  <c r="BG203"/>
  <c r="BF203"/>
  <c r="T203"/>
  <c r="R203"/>
  <c r="P203"/>
  <c r="BK203"/>
  <c r="J203"/>
  <c r="BE203"/>
  <c r="BI201"/>
  <c r="BH201"/>
  <c r="BG201"/>
  <c r="BF201"/>
  <c r="T201"/>
  <c r="R201"/>
  <c r="P201"/>
  <c r="BK201"/>
  <c r="J201"/>
  <c r="BE201"/>
  <c r="BI200"/>
  <c r="BH200"/>
  <c r="BG200"/>
  <c r="BF200"/>
  <c r="T200"/>
  <c r="R200"/>
  <c r="P200"/>
  <c r="BK200"/>
  <c r="J200"/>
  <c r="BE200"/>
  <c r="BI198"/>
  <c r="BH198"/>
  <c r="BG198"/>
  <c r="BF198"/>
  <c r="T198"/>
  <c r="R198"/>
  <c r="P198"/>
  <c r="BK198"/>
  <c r="J198"/>
  <c r="BE198"/>
  <c r="BI196"/>
  <c r="BH196"/>
  <c r="BG196"/>
  <c r="BF196"/>
  <c r="T196"/>
  <c r="R196"/>
  <c r="P196"/>
  <c r="BK196"/>
  <c r="J196"/>
  <c r="BE196"/>
  <c r="BI190"/>
  <c r="BH190"/>
  <c r="BG190"/>
  <c r="BF190"/>
  <c r="T190"/>
  <c r="R190"/>
  <c r="P190"/>
  <c r="BK190"/>
  <c r="J190"/>
  <c r="BE190"/>
  <c r="BI181"/>
  <c r="BH181"/>
  <c r="BG181"/>
  <c r="BF181"/>
  <c r="T181"/>
  <c r="R181"/>
  <c r="P181"/>
  <c r="BK181"/>
  <c r="J181"/>
  <c r="BE181"/>
  <c r="BI180"/>
  <c r="BH180"/>
  <c r="BG180"/>
  <c r="BF180"/>
  <c r="T180"/>
  <c r="R180"/>
  <c r="P180"/>
  <c r="BK180"/>
  <c r="J180"/>
  <c r="BE180"/>
  <c r="BI176"/>
  <c r="BH176"/>
  <c r="BG176"/>
  <c r="BF176"/>
  <c r="T176"/>
  <c r="R176"/>
  <c r="P176"/>
  <c r="BK176"/>
  <c r="J176"/>
  <c r="BE176"/>
  <c r="BI170"/>
  <c r="BH170"/>
  <c r="BG170"/>
  <c r="BF170"/>
  <c r="T170"/>
  <c r="R170"/>
  <c r="P170"/>
  <c r="BK170"/>
  <c r="J170"/>
  <c r="BE170"/>
  <c r="BI167"/>
  <c r="BH167"/>
  <c r="BG167"/>
  <c r="BF167"/>
  <c r="T167"/>
  <c r="R167"/>
  <c r="P167"/>
  <c r="BK167"/>
  <c r="J167"/>
  <c r="BE167"/>
  <c r="BI166"/>
  <c r="BH166"/>
  <c r="BG166"/>
  <c r="BF166"/>
  <c r="T166"/>
  <c r="R166"/>
  <c r="P166"/>
  <c r="BK166"/>
  <c r="J166"/>
  <c r="BE166"/>
  <c r="BI163"/>
  <c r="BH163"/>
  <c r="BG163"/>
  <c r="BF163"/>
  <c r="T163"/>
  <c r="R163"/>
  <c r="P163"/>
  <c r="BK163"/>
  <c r="J163"/>
  <c r="BE163"/>
  <c r="BI160"/>
  <c r="BH160"/>
  <c r="BG160"/>
  <c r="BF160"/>
  <c r="T160"/>
  <c r="R160"/>
  <c r="P160"/>
  <c r="BK160"/>
  <c r="J160"/>
  <c r="BE160"/>
  <c r="BI158"/>
  <c r="BH158"/>
  <c r="BG158"/>
  <c r="BF158"/>
  <c r="T158"/>
  <c r="R158"/>
  <c r="P158"/>
  <c r="BK158"/>
  <c r="J158"/>
  <c r="BE158"/>
  <c r="BI156"/>
  <c r="BH156"/>
  <c r="BG156"/>
  <c r="BF156"/>
  <c r="T156"/>
  <c r="T155"/>
  <c r="R156"/>
  <c r="R155"/>
  <c r="P156"/>
  <c r="P155"/>
  <c r="BK156"/>
  <c r="BK155"/>
  <c r="J155"/>
  <c r="J156"/>
  <c r="BE156"/>
  <c r="J59"/>
  <c r="BI154"/>
  <c r="BH154"/>
  <c r="BG154"/>
  <c r="BF154"/>
  <c r="T154"/>
  <c r="R154"/>
  <c r="P154"/>
  <c r="BK154"/>
  <c r="J154"/>
  <c r="BE154"/>
  <c r="BI153"/>
  <c r="BH153"/>
  <c r="BG153"/>
  <c r="BF153"/>
  <c r="T153"/>
  <c r="R153"/>
  <c r="P153"/>
  <c r="BK153"/>
  <c r="J153"/>
  <c r="BE153"/>
  <c r="BI151"/>
  <c r="BH151"/>
  <c r="BG151"/>
  <c r="BF151"/>
  <c r="T151"/>
  <c r="R151"/>
  <c r="P151"/>
  <c r="BK151"/>
  <c r="J151"/>
  <c r="BE151"/>
  <c r="BI150"/>
  <c r="BH150"/>
  <c r="BG150"/>
  <c r="BF150"/>
  <c r="T150"/>
  <c r="R150"/>
  <c r="P150"/>
  <c r="BK150"/>
  <c r="J150"/>
  <c r="BE150"/>
  <c r="BI149"/>
  <c r="BH149"/>
  <c r="BG149"/>
  <c r="BF149"/>
  <c r="T149"/>
  <c r="R149"/>
  <c r="P149"/>
  <c r="BK149"/>
  <c r="J149"/>
  <c r="BE149"/>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1"/>
  <c r="BH141"/>
  <c r="BG141"/>
  <c r="BF141"/>
  <c r="T141"/>
  <c r="R141"/>
  <c r="P141"/>
  <c r="BK141"/>
  <c r="J141"/>
  <c r="BE141"/>
  <c r="BI136"/>
  <c r="BH136"/>
  <c r="BG136"/>
  <c r="BF136"/>
  <c r="T136"/>
  <c r="R136"/>
  <c r="P136"/>
  <c r="BK136"/>
  <c r="J136"/>
  <c r="BE136"/>
  <c r="BI134"/>
  <c r="BH134"/>
  <c r="BG134"/>
  <c r="BF134"/>
  <c r="T134"/>
  <c r="R134"/>
  <c r="P134"/>
  <c r="BK134"/>
  <c r="J134"/>
  <c r="BE134"/>
  <c r="BI130"/>
  <c r="BH130"/>
  <c r="BG130"/>
  <c r="BF130"/>
  <c r="T130"/>
  <c r="R130"/>
  <c r="P130"/>
  <c r="BK130"/>
  <c r="J130"/>
  <c r="BE130"/>
  <c r="BI128"/>
  <c r="BH128"/>
  <c r="BG128"/>
  <c r="BF128"/>
  <c r="T128"/>
  <c r="R128"/>
  <c r="P128"/>
  <c r="BK128"/>
  <c r="J128"/>
  <c r="BE128"/>
  <c r="BI127"/>
  <c r="BH127"/>
  <c r="BG127"/>
  <c r="BF127"/>
  <c r="T127"/>
  <c r="R127"/>
  <c r="P127"/>
  <c r="BK127"/>
  <c r="J127"/>
  <c r="BE127"/>
  <c r="BI126"/>
  <c r="F34"/>
  <c i="1" r="BD52"/>
  <c i="2" r="BH126"/>
  <c r="F33"/>
  <c i="1" r="BC52"/>
  <c i="2" r="BG126"/>
  <c r="F32"/>
  <c i="1" r="BB52"/>
  <c i="2" r="BF126"/>
  <c r="J31"/>
  <c i="1" r="AW52"/>
  <c i="2" r="F31"/>
  <c i="1" r="BA52"/>
  <c i="2" r="T126"/>
  <c r="T125"/>
  <c r="T124"/>
  <c r="T123"/>
  <c r="R126"/>
  <c r="R125"/>
  <c r="R124"/>
  <c r="R123"/>
  <c r="P126"/>
  <c r="P125"/>
  <c r="P124"/>
  <c r="P123"/>
  <c i="1" r="AU52"/>
  <c i="2" r="BK126"/>
  <c r="BK125"/>
  <c r="J125"/>
  <c r="BK124"/>
  <c r="J124"/>
  <c r="BK123"/>
  <c r="J123"/>
  <c r="J56"/>
  <c r="J27"/>
  <c i="1" r="AG52"/>
  <c i="2" r="J126"/>
  <c r="BE126"/>
  <c r="J30"/>
  <c i="1" r="AV52"/>
  <c i="2" r="F30"/>
  <c i="1" r="AZ52"/>
  <c i="2" r="J58"/>
  <c r="J57"/>
  <c r="J119"/>
  <c r="F119"/>
  <c r="F117"/>
  <c r="E115"/>
  <c r="J51"/>
  <c r="F51"/>
  <c r="F49"/>
  <c r="E47"/>
  <c r="J36"/>
  <c r="J18"/>
  <c r="E18"/>
  <c r="F120"/>
  <c r="F52"/>
  <c r="J17"/>
  <c r="J12"/>
  <c r="J117"/>
  <c r="J49"/>
  <c r="E7"/>
  <c r="E113"/>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<sst xmlns="http://schemas.openxmlformats.org/spreadsheetml/2006/main">
  <si>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</si>
  <si>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</si>
  <si>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</si>
  <si>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</si>
  <si>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</si>
  <si>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</si>
  <si>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</si>
  <si>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{61c1ba01-3eda-4918-85fe-9004576792db}</t>
  </si>
  <si>
    <t>0,01</t>
  </si>
  <si>
    <t>21</t>
  </si>
  <si>
    <t>15</t>
  </si>
  <si>
    <t>REKAPITULACE STAVBY</t>
  </si>
  <si>
    <t xml:space="preserve">v ---  níže se nacházejí doplnkové a pomocné údaje k sestavám  --- v</t>
  </si>
  <si>
    <t>Návod na vyplnění</t>
  </si>
  <si>
    <t>0,001</t>
  </si>
  <si>
    <t>Kód:</t>
  </si>
  <si>
    <t>Be0100102016KKO</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</si>
  <si>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</si>
  <si>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</si>
  <si>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PD na opravy části pavilonu 6, SOUE PlzeŇ - 2.stavba</t>
  </si>
  <si>
    <t>0,1</t>
  </si>
  <si>
    <t>KSO:</t>
  </si>
  <si>
    <t/>
  </si>
  <si>
    <t>CC-CZ:</t>
  </si>
  <si>
    <t>1</t>
  </si>
  <si>
    <t>Místo:</t>
  </si>
  <si>
    <t xml:space="preserve"> </t>
  </si>
  <si>
    <t>Datum:</t>
  </si>
  <si>
    <t>26. 10. 2016</t>
  </si>
  <si>
    <t>10</t>
  </si>
  <si>
    <t>100</t>
  </si>
  <si>
    <t>Zadavatel:</t>
  </si>
  <si>
    <t>IČ:</t>
  </si>
  <si>
    <t>SOUE, Vejprnická 56, 318 00 Plzeň</t>
  </si>
  <si>
    <t>DIČ:</t>
  </si>
  <si>
    <t>Uchazeč:</t>
  </si>
  <si>
    <t>Vyplň údaj</t>
  </si>
  <si>
    <t>Projektant:</t>
  </si>
  <si>
    <t>13882589</t>
  </si>
  <si>
    <t>Luboš Beneda, Čižická 279,332 09 Štěnovice</t>
  </si>
  <si>
    <t>CZ5807271008</t>
  </si>
  <si>
    <t>True</t>
  </si>
  <si>
    <t>Poznámka:</t>
  </si>
  <si>
    <t xml:space="preserve">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</si>
  <si>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</si>
  <si>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</si>
  <si>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</si>
  <si>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</si>
  <si>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</si>
  <si>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</si>
  <si>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</si>
  <si>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</si>
  <si>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</si>
  <si>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</si>
  <si>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</si>
  <si>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</si>
  <si>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</si>
  <si>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</si>
  <si>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</si>
  <si>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</si>
  <si>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</si>
  <si>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</si>
  <si>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</si>
  <si>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</si>
  <si>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</si>
  <si>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</si>
  <si>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</si>
  <si>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</si>
  <si>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</si>
  <si>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</si>
  <si>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</si>
  <si>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</si>
  <si>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</si>
  <si>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</si>
  <si>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</si>
  <si>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</si>
  <si>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</si>
  <si>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</si>
  <si>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</si>
  <si>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</si>
  <si>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</si>
  <si>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</si>
  <si>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</si>
  <si>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</si>
  <si>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</si>
  <si>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</si>
  <si>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{c5565346-8976-4aee-854e-6510f7c4edbd}</t>
  </si>
  <si>
    <t>2</t>
  </si>
  <si>
    <t>02</t>
  </si>
  <si>
    <t>Vedlejší a ostatní náklady</t>
  </si>
  <si>
    <t>VON</t>
  </si>
  <si>
    <t>{72a9c0e6-c215-45ba-9fbe-6ce43e99b8d8}</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</si>
  <si>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</si>
  <si>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</si>
  <si>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</si>
  <si>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</si>
  <si>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</si>
  <si>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</si>
  <si>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</si>
  <si>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</si>
  <si>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</si>
  <si>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</si>
  <si>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</si>
  <si>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</si>
  <si>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</si>
  <si>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</si>
  <si>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</si>
  <si>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</si>
  <si>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</si>
  <si>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</si>
  <si>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</si>
  <si>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61 - Úprava povrchů vnitřní</t>
  </si>
  <si>
    <t xml:space="preserve">    62 - Úprava povrchů vnější </t>
  </si>
  <si>
    <t xml:space="preserve">    63 - Podlahy a podlahové konstrukce</t>
  </si>
  <si>
    <t xml:space="preserve">    64 - Osazování výplní otvorů</t>
  </si>
  <si>
    <t xml:space="preserve">    8 - Trubní vedení - dešťová kanalizace</t>
  </si>
  <si>
    <t xml:space="preserve">    9 - Ostatní konstrukce a práce</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</si>
  <si>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</si>
  <si>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</si>
  <si>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</si>
  <si>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</si>
  <si>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</si>
  <si>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</si>
  <si>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</si>
  <si>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</si>
  <si>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</si>
  <si>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</si>
  <si>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</si>
  <si>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</si>
  <si>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</si>
  <si>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730 - Ústřední vytápění - izolace tepelné</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</si>
  <si>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</si>
  <si>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</si>
  <si>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</si>
  <si>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</si>
  <si>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</si>
  <si>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736 - Ústřední vytápění - konstrukce zámečnické</t>
  </si>
  <si>
    <t xml:space="preserve">    737 - Ústřední vytápění - dokončovací práce, nátěry</t>
  </si>
  <si>
    <t xml:space="preserve">    738 - Ústřední vytápění - hodinové zúčtovací sazby</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</si>
  <si>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</si>
  <si>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</si>
  <si>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</si>
  <si>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</si>
  <si>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</si>
  <si>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769 - Otvorové prvky z plastu</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</si>
  <si>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</si>
  <si>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</si>
  <si>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</si>
  <si>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</si>
  <si>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</si>
  <si>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M24 - Vzduchotechnika</t>
  </si>
  <si>
    <t xml:space="preserve">    M25 - Výtah</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</si>
  <si>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</si>
  <si>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</si>
  <si>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</si>
  <si>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</si>
  <si>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</si>
  <si>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</si>
  <si>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</si>
  <si>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</si>
  <si>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</si>
  <si>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</si>
  <si>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</si>
  <si>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</si>
  <si>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</si>
  <si>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</si>
  <si>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</si>
  <si>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</si>
  <si>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</si>
  <si>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</si>
  <si>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</si>
  <si>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112101103</t>
  </si>
  <si>
    <t>Kácení stromů s odřezáním kmene a s odvětvením listnatých, průměru kmene přes 500 do 700 mm</t>
  </si>
  <si>
    <t>kus</t>
  </si>
  <si>
    <t>CS ÚRS 2017 01</t>
  </si>
  <si>
    <t>4</t>
  </si>
  <si>
    <t>1789453049</t>
  </si>
  <si>
    <t>112201103</t>
  </si>
  <si>
    <t>Odstranění pařezů s jejich vykopáním, vytrháním nebo odstřelením, s přesekáním kořenů průměru přes 500 do 700 mm</t>
  </si>
  <si>
    <t>1166099326</t>
  </si>
  <si>
    <t>3</t>
  </si>
  <si>
    <t>121101102</t>
  </si>
  <si>
    <t>Sejmutí ornice nebo lesní půdy s vodorovným přemístěním na hromady v místě upotřebení nebo na dočasné či trvalé skládky se složením, na vzdálenost přes 50 do 100 m</t>
  </si>
  <si>
    <t>m3</t>
  </si>
  <si>
    <t>1678518638</t>
  </si>
  <si>
    <t>VV</t>
  </si>
  <si>
    <t>0,3*(7,0*10,0+7,0*1,0)</t>
  </si>
  <si>
    <t>132201101</t>
  </si>
  <si>
    <t>Hloubení zapažených i nezapažených rýh šířky do 600 mm s urovnáním dna do předepsaného profilu a spádu v hornině tř. 3 do 100 m3</t>
  </si>
  <si>
    <t>1197656567</t>
  </si>
  <si>
    <t>0,6*(3,9-1,57)*(1,9+5,95+2,2)</t>
  </si>
  <si>
    <t>0,6*(2,56-1,57)*(6,24+5,95+6,54)</t>
  </si>
  <si>
    <t>0,3*(2,56-1,57)*(1,049+1,05)</t>
  </si>
  <si>
    <t>5</t>
  </si>
  <si>
    <t>132201109</t>
  </si>
  <si>
    <t>Hloubení zapažených i nezapažených rýh šířky do 600 mm s urovnáním dna do předepsaného profilu a spádu v hornině tř. 3 Příplatek k cenám za lepivost horniny tř. 3</t>
  </si>
  <si>
    <t>-1118595153</t>
  </si>
  <si>
    <t>25,799*0,5 'Přepočtené koeficientem množství</t>
  </si>
  <si>
    <t>6</t>
  </si>
  <si>
    <t>132201201</t>
  </si>
  <si>
    <t>Hloubení zapažených i nezapažených rýh šířky přes 600 do 2 000 mm s urovnáním dna do předepsaného profilu a spádu v hornině tř. 3 do 100 m3</t>
  </si>
  <si>
    <t>627009396</t>
  </si>
  <si>
    <t>1,1*(3,9-1,57)*6,2</t>
  </si>
  <si>
    <t>1,0*(2,56-1,57)*4,6</t>
  </si>
  <si>
    <t>pro výt.šachtu</t>
  </si>
  <si>
    <t>(2,87-1,57)*2,075*1,74</t>
  </si>
  <si>
    <t>7</t>
  </si>
  <si>
    <t>132201209</t>
  </si>
  <si>
    <t>Příplatek za lepivost k hloubení rýh š do 2000 mm v hornině tř. 3</t>
  </si>
  <si>
    <t>211742096</t>
  </si>
  <si>
    <t>25,139*0,5 'Přepočtené koeficientem množství</t>
  </si>
  <si>
    <t>8</t>
  </si>
  <si>
    <t>162301403</t>
  </si>
  <si>
    <t>Vodorovné přemístění větví, kmenů nebo pařezů s naložením, složením a dopravou do 5000 m větví stromů listnatých, průměru kmene přes 500 do 700 mm</t>
  </si>
  <si>
    <t>1093814503</t>
  </si>
  <si>
    <t>9</t>
  </si>
  <si>
    <t>162301413</t>
  </si>
  <si>
    <t>Vodorovné přemístění větví, kmenů nebo pařezů s naložením, složením a dopravou do 5000 m kmenů stromů listnatých, průměru přes 500 do 700 mm</t>
  </si>
  <si>
    <t>586602136</t>
  </si>
  <si>
    <t>162301903</t>
  </si>
  <si>
    <t>Vodorovné přemístění větví, kmenů nebo pařezů s naložením, složením a dopravou Příplatek k cenám za každých dalších i započatých 5000 m přes 5000 m větví stromů listnatých, průměru kmene přes 500 do 700 mm</t>
  </si>
  <si>
    <t>312277857</t>
  </si>
  <si>
    <t>11</t>
  </si>
  <si>
    <t>162301913</t>
  </si>
  <si>
    <t>Vodorovné přemístění větví, kmenů nebo pařezů s naložením, složením a dopravou Příplatek k cenám za každých dalších i započatých 5000 m přes 5000 m kmenů stromů listnatých, o průměru přes 500 do 700 mm</t>
  </si>
  <si>
    <t>-2140039276</t>
  </si>
  <si>
    <t>12</t>
  </si>
  <si>
    <t>162701105</t>
  </si>
  <si>
    <t>Vodorovné přemístění výkopku nebo sypaniny po suchu na obvyklém dopravním prostředku, bez naložení výkopku, avšak se složením bez rozhrnutí z horniny tř. 1 až 4 na vzdálenost přes 9 000 do 10 000 m</t>
  </si>
  <si>
    <t>1431417186</t>
  </si>
  <si>
    <t>25,799+25,139</t>
  </si>
  <si>
    <t>13</t>
  </si>
  <si>
    <t>167101101</t>
  </si>
  <si>
    <t>Nakládání, skládání a překládání neulehlého výkopku nebo sypaniny nakládání, množství do 100 m3, z hornin tř. 1 až 4</t>
  </si>
  <si>
    <t>1289702150</t>
  </si>
  <si>
    <t>14</t>
  </si>
  <si>
    <t>171201201</t>
  </si>
  <si>
    <t>Uložení sypaniny na skládky</t>
  </si>
  <si>
    <t>2002705296</t>
  </si>
  <si>
    <t>171201211</t>
  </si>
  <si>
    <t>Uložení sypaniny poplatek za uložení sypaniny na skládce (skládkovné)</t>
  </si>
  <si>
    <t>t</t>
  </si>
  <si>
    <t>-1113776722</t>
  </si>
  <si>
    <t>50,938*1,8 'Přepočtené koeficientem množství</t>
  </si>
  <si>
    <t>16</t>
  </si>
  <si>
    <t>181102302</t>
  </si>
  <si>
    <t xml:space="preserve">Úprava pláně na stavbách dálnic v zářezech mimo skalních se zhutněním_x000d_
"Poznámka k souboru cen: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5, 6 a 7.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 5, 6, a 7 betonem nebo stabilizací se oceňuje cenami části A     01 Zřízení konstrukcí katalogu 822-1 Komunikace pozemní a letiště. "_x000d_
</t>
  </si>
  <si>
    <t>m2</t>
  </si>
  <si>
    <t>1779227489</t>
  </si>
  <si>
    <t>17</t>
  </si>
  <si>
    <t>R1-001</t>
  </si>
  <si>
    <t>Vytyčení, osazení přístavby</t>
  </si>
  <si>
    <t>kpl</t>
  </si>
  <si>
    <t>-368636436</t>
  </si>
  <si>
    <t>Zakládání</t>
  </si>
  <si>
    <t>18</t>
  </si>
  <si>
    <t>271532212</t>
  </si>
  <si>
    <t>Podsyp pod základové konstrukce se zhutněním a urovnáním povrchu z kameniva hrubého, frakce 16 - 32 mm</t>
  </si>
  <si>
    <t>-1394571902</t>
  </si>
  <si>
    <t>0,15*4,75*8,44</t>
  </si>
  <si>
    <t>19</t>
  </si>
  <si>
    <t>273321311</t>
  </si>
  <si>
    <t>Základy z betonu železového (bez výztuže) desky z betonu bez zvýšených nároků na prostředí tř. C 16/20</t>
  </si>
  <si>
    <t>1160160000</t>
  </si>
  <si>
    <t>0,2*5,95*9,64-0,2*2,3*2,09</t>
  </si>
  <si>
    <t>20</t>
  </si>
  <si>
    <t>273321511</t>
  </si>
  <si>
    <t>Základy z betonu železového (bez výztuže) desky z betonu bez zvýšených nároků na prostředí tř. C 25/30</t>
  </si>
  <si>
    <t>-1415449477</t>
  </si>
  <si>
    <t>dno výtahové šachty</t>
  </si>
  <si>
    <t>0,4*2,39*2,6</t>
  </si>
  <si>
    <t>273351215</t>
  </si>
  <si>
    <t>Zřízení bednění stěn základových desek</t>
  </si>
  <si>
    <t>-1421115236</t>
  </si>
  <si>
    <t>0,2*(5,95+9,64)*2</t>
  </si>
  <si>
    <t>0,4*(2,39+2,6)*2</t>
  </si>
  <si>
    <t>22</t>
  </si>
  <si>
    <t>273351216</t>
  </si>
  <si>
    <t>Odstranění bednění stěn základových desek</t>
  </si>
  <si>
    <t>1509572459</t>
  </si>
  <si>
    <t>23</t>
  </si>
  <si>
    <t>273362021</t>
  </si>
  <si>
    <t>Výztuž základových desek/zdí svařovanými sítěmi Kari 100/100/8</t>
  </si>
  <si>
    <t>1765787956</t>
  </si>
  <si>
    <t>(5,95*9,4-2,3*2,09)*5,4/1000*1,25*1,1*2</t>
  </si>
  <si>
    <t>(56,29+37,82+17,54+61,97)/1000*1,08</t>
  </si>
  <si>
    <t>24</t>
  </si>
  <si>
    <t>274321311</t>
  </si>
  <si>
    <t>Základy z betonu železového (bez výztuže) pasy z betonu bez zvýšených nároků na prostředí tř. C 16/20</t>
  </si>
  <si>
    <t>1228325930</t>
  </si>
  <si>
    <t>0,9*(3,9-1,57)*6,2</t>
  </si>
  <si>
    <t>25</t>
  </si>
  <si>
    <t>274351215</t>
  </si>
  <si>
    <t>Zřízení bednění stěn základových pasů</t>
  </si>
  <si>
    <t>764302415</t>
  </si>
  <si>
    <t>0,25*(6,95+9,69)*2</t>
  </si>
  <si>
    <t>0,25*(8,44+4,75)*2</t>
  </si>
  <si>
    <t>0,25*6,1</t>
  </si>
  <si>
    <t>26</t>
  </si>
  <si>
    <t>274351216</t>
  </si>
  <si>
    <t>Odstranění bednění stěn základových pasů</t>
  </si>
  <si>
    <t>1202555809</t>
  </si>
  <si>
    <t>27</t>
  </si>
  <si>
    <t>274361821</t>
  </si>
  <si>
    <t>Výztuž základů pasů z betonářské oceli 10 505 (R) nebo BSt 500</t>
  </si>
  <si>
    <t>1724585341</t>
  </si>
  <si>
    <t>R12</t>
  </si>
  <si>
    <t>3*(1,9+5,95+2,2)*0,888/1000*1,5*1,1</t>
  </si>
  <si>
    <t>3*(6,24+5,95+6,54)*0,888/1000*1,5*1,1</t>
  </si>
  <si>
    <t>3*(1,049+1,05)*0,888/1000*1,5*1,1</t>
  </si>
  <si>
    <t>6*6,1*0,888/1000*1,5*1,1</t>
  </si>
  <si>
    <t>3*4,6*0,888/1000*1,5*1,1</t>
  </si>
  <si>
    <t>R12 - příložky pod pilíře</t>
  </si>
  <si>
    <t>41,74*1,1/1000</t>
  </si>
  <si>
    <t>28</t>
  </si>
  <si>
    <t>274362021</t>
  </si>
  <si>
    <t>Výztuž základů pasů ze svařovaných sítí z drátů typu KARI</t>
  </si>
  <si>
    <t>-1578914597</t>
  </si>
  <si>
    <t>0,6*(1,9+5,95+2,2)*3,03/1000*1,25*1,1</t>
  </si>
  <si>
    <t>0,6*(6,24+5,95+6,54)*3,03/1000*1,25*1,1</t>
  </si>
  <si>
    <t>0,3*(1,049+1,05)*3,03/1000*1,25*1,1</t>
  </si>
  <si>
    <t>0,9*6,2*3,03/1000*1,25*1,1</t>
  </si>
  <si>
    <t>1,0*4,6*3,03/1000*1,25*1,1</t>
  </si>
  <si>
    <t>29</t>
  </si>
  <si>
    <t>279321347</t>
  </si>
  <si>
    <t>Základové zdi z betonu železového (bez výztuže) bez zvláštních nároků na vliv prostředí (X0, XC) tř. C 25/30</t>
  </si>
  <si>
    <t>1310487327</t>
  </si>
  <si>
    <t>0,3*1,1*(2,39+2,0)*2</t>
  </si>
  <si>
    <t>30</t>
  </si>
  <si>
    <t>279351105</t>
  </si>
  <si>
    <t>Bednění základových zdí svislé nebo šikmé (odkloněné), půdorysně přímé nebo zalomené ve volných nebo zapažených jámách, rýhách, šachtách, včetně případných vzpěr, oboustranné za každou stranu zřízení</t>
  </si>
  <si>
    <t>-1881469513</t>
  </si>
  <si>
    <t>1,1*(2,6+2,39+2,0+1,79)</t>
  </si>
  <si>
    <t>31</t>
  </si>
  <si>
    <t>279351106</t>
  </si>
  <si>
    <t>Bednění základových zdí svislé nebo šikmé (odkloněné), půdorysně přímé nebo zalomené ve volných nebo zapažených jámách, rýhách, šachtách, včetně případných vzpěr, oboustranné za každou stranu odstranění</t>
  </si>
  <si>
    <t>-618211265</t>
  </si>
  <si>
    <t>32</t>
  </si>
  <si>
    <t>279361821</t>
  </si>
  <si>
    <t>Výztuž základových zdí nosných svislých nebo odkloněných od svislice, rovinných nebo oblých, deskových nebo žebrových, včetně výztuže jejich žeber z betonářské oceli 10 505 (R) nebo BSt 500</t>
  </si>
  <si>
    <t>-670285610</t>
  </si>
  <si>
    <t>(30,85+30,85+64,78)/1000*1,08</t>
  </si>
  <si>
    <t>33</t>
  </si>
  <si>
    <t>631319175</t>
  </si>
  <si>
    <t>Příplatek k cenám mazanin za stržení povrchu spodní vrstvy mazaniny latí před vložením výztuže nebo pletiva pro tl. obou vrstev mazaniny přes 120 do 240 mm</t>
  </si>
  <si>
    <t>-1778980047</t>
  </si>
  <si>
    <t>(10,51+2,486)*2</t>
  </si>
  <si>
    <t>34</t>
  </si>
  <si>
    <t>R2-001</t>
  </si>
  <si>
    <t>D+M zemnící pásek Fe Zn 4x30mm s vývody FeZn pr.10 mm</t>
  </si>
  <si>
    <t>m</t>
  </si>
  <si>
    <t>562181878</t>
  </si>
  <si>
    <t>(6,95+9,69)*2+2,0*2</t>
  </si>
  <si>
    <t>Svislé a kompletní konstrukce</t>
  </si>
  <si>
    <t>35</t>
  </si>
  <si>
    <t>310278842</t>
  </si>
  <si>
    <t>Zazdívka otvorů ve zdivu nadzákladovém nepálenými tvárnicemi plochy přes 0,25 m2 do 1 m2</t>
  </si>
  <si>
    <t>-1752236302</t>
  </si>
  <si>
    <t>1pp</t>
  </si>
  <si>
    <t>0,5*1,5*0,3*2</t>
  </si>
  <si>
    <t>0,375*2,1*0,3*2</t>
  </si>
  <si>
    <t>1np</t>
  </si>
  <si>
    <t>0,375*0,3*0,9*2</t>
  </si>
  <si>
    <t>0,375*0,9*0,9*2</t>
  </si>
  <si>
    <t>2-4np</t>
  </si>
  <si>
    <t>3*0,375*1,0*0,9*3</t>
  </si>
  <si>
    <t>36</t>
  </si>
  <si>
    <t>310279842</t>
  </si>
  <si>
    <t xml:space="preserve">Zazdívka otvorů ve zdivu nadzákladovém nepálenými tvárnicemi plochy přes 1 m2 do 4 m2 </t>
  </si>
  <si>
    <t>-891007407</t>
  </si>
  <si>
    <t>0,5*2,25*2,4*6-0,5*1,2*2,4*2</t>
  </si>
  <si>
    <t>0,375*1,0*1,5</t>
  </si>
  <si>
    <t>0,375*1,5*1,35</t>
  </si>
  <si>
    <t>2-3np</t>
  </si>
  <si>
    <t>2*(0,5*2,25*2,4*6)-2*(0,5*1,2*2,4*2)</t>
  </si>
  <si>
    <t>37</t>
  </si>
  <si>
    <t>311231116</t>
  </si>
  <si>
    <t>Zdivo nosné z cihel dl 290 mm pevnosti P 7 až 15 na speciální maltu prp tenké spáry</t>
  </si>
  <si>
    <t>1307616165</t>
  </si>
  <si>
    <t>výtahová šachta</t>
  </si>
  <si>
    <t>0,3*16,545*(2,6+1,79)*2</t>
  </si>
  <si>
    <t>-0,3*1,1*2,25*6</t>
  </si>
  <si>
    <t>38</t>
  </si>
  <si>
    <t>311238143</t>
  </si>
  <si>
    <t>Zdivo nosné jednovrstvé z cihel děrovaných vnitřní broušené, spojené na pero a drážku, lepené tenkovrstvou maltou, pevnost cihel P10, tl. zdiva 240 mm</t>
  </si>
  <si>
    <t>1032220506</t>
  </si>
  <si>
    <t>atikové zdivo</t>
  </si>
  <si>
    <t>0,25*(9,74+5,2+7,65+2,19)</t>
  </si>
  <si>
    <t>39</t>
  </si>
  <si>
    <t>311238144</t>
  </si>
  <si>
    <t xml:space="preserve">Zdivo nosné jednovrstvé z cihel děrovaných  vnitřní broušené, spojené na pero a drážku, lepené tenkovrstvou maltou, pevnost cihel P10, tl. zdiva 300 mm</t>
  </si>
  <si>
    <t>-1113314722</t>
  </si>
  <si>
    <t>0,4*(9,74+5,2+7,65+2,19)</t>
  </si>
  <si>
    <t>40</t>
  </si>
  <si>
    <t>311238242</t>
  </si>
  <si>
    <t>Zdivo nosné jednovrstvé z cihel děrovaných vnější broušené, spojené na pero a drážku, lepené tenkovrstvou maltou, pevnost cihel P8, P10, tl. zdiva 365 mm</t>
  </si>
  <si>
    <t>2096780717</t>
  </si>
  <si>
    <t>4,7*(9,74+5,2+7,65+2,19)</t>
  </si>
  <si>
    <t>-(3,14*0,75*0,75+3,2*3,2+3,14*0,5*0,5*4)</t>
  </si>
  <si>
    <t>-1,5*2,4</t>
  </si>
  <si>
    <t>10,5*(0,635*2+6,025)-(2,1*1,9*2*4)</t>
  </si>
  <si>
    <t>41</t>
  </si>
  <si>
    <t>311272323</t>
  </si>
  <si>
    <t>Zdivo z pórobetonových přesných tvárnic nosné z tvárnic hladkých jakékoli pevnosti na tenké maltové lože, tloušťka zdiva 300 mm, objemová hmotnost 500 kg/m3</t>
  </si>
  <si>
    <t>-2078404659</t>
  </si>
  <si>
    <t>pódium</t>
  </si>
  <si>
    <t>0,3*1,26*(0,75+1,675)</t>
  </si>
  <si>
    <t>42</t>
  </si>
  <si>
    <t>311272611</t>
  </si>
  <si>
    <t>Zdivo z pórobetonových přesných hladkých tvárnic P4-500 (4,2N/mm2)</t>
  </si>
  <si>
    <t>1349884150</t>
  </si>
  <si>
    <t>0,95*0,6*4,6</t>
  </si>
  <si>
    <t>43</t>
  </si>
  <si>
    <t>317142221</t>
  </si>
  <si>
    <t>Překlady nenosné prefabrikované z pórobetonu osazené do tenkého maltového lože, v příčkách přímé, světlost otvoru do 1010 mm tl. 100 mm</t>
  </si>
  <si>
    <t>-1788167149</t>
  </si>
  <si>
    <t>2np</t>
  </si>
  <si>
    <t>3np</t>
  </si>
  <si>
    <t>4np</t>
  </si>
  <si>
    <t>44</t>
  </si>
  <si>
    <t>317168131</t>
  </si>
  <si>
    <t>Překlady keramické vysoké osazené do maltového lože, šířky překladu 7 cm výšky 23,8 cm, délky 125 cm</t>
  </si>
  <si>
    <t>1347685061</t>
  </si>
  <si>
    <t>45</t>
  </si>
  <si>
    <t>317168132</t>
  </si>
  <si>
    <t xml:space="preserve">Překlady keramické  vysoké osazené do maltového lože, šířky překladu 7 cm výšky 23,8 cm, délky 150 cm</t>
  </si>
  <si>
    <t>1029139421</t>
  </si>
  <si>
    <t>8+8</t>
  </si>
  <si>
    <t>střecha-výtah</t>
  </si>
  <si>
    <t>46</t>
  </si>
  <si>
    <t>317168133</t>
  </si>
  <si>
    <t>Překlady keramické vysoké osazené do maltového lože, šířky překladu 7 cm výšky 23,8 cm, délky 175 cm</t>
  </si>
  <si>
    <t>444418353</t>
  </si>
  <si>
    <t>47</t>
  </si>
  <si>
    <t>317168135</t>
  </si>
  <si>
    <t xml:space="preserve">Překlady keramické  vysoké osazené do maltového lože, šířky překladu 7 cm výšky 23,8 cm, délky 225 cm</t>
  </si>
  <si>
    <t>646530133</t>
  </si>
  <si>
    <t>48</t>
  </si>
  <si>
    <t>317168137</t>
  </si>
  <si>
    <t>Překlady keramické vysoké osazené do maltového lože, šířky překladu 7 cm výšky 23,8 cm, délky 275 cm</t>
  </si>
  <si>
    <t>307891180</t>
  </si>
  <si>
    <t>49</t>
  </si>
  <si>
    <t>317234410</t>
  </si>
  <si>
    <t>Vyzdívka mezi nosníky cihlami pálenými na maltu cementovou</t>
  </si>
  <si>
    <t>-1211168143</t>
  </si>
  <si>
    <t>0,8*0,16*4,4</t>
  </si>
  <si>
    <t>0,365*0,2*3,6</t>
  </si>
  <si>
    <t>0,375*0,2*1,3*8</t>
  </si>
  <si>
    <t>0,1*0,1*2,1*4</t>
  </si>
  <si>
    <t>0,12*0,125*1,3</t>
  </si>
  <si>
    <t>0,375*0,14*1,9*7</t>
  </si>
  <si>
    <t>50</t>
  </si>
  <si>
    <t>317941121</t>
  </si>
  <si>
    <t>Osazování ocelových válcovaných nosníků na zdivu I nebo IE nebo U nebo UE nebo L do č. 12 nebo výšky do 120 mm</t>
  </si>
  <si>
    <t>88266202</t>
  </si>
  <si>
    <t>I120</t>
  </si>
  <si>
    <t>25*1,3*11,1/1000</t>
  </si>
  <si>
    <t>U100</t>
  </si>
  <si>
    <t>4*2,1*10,6/1000</t>
  </si>
  <si>
    <t>51</t>
  </si>
  <si>
    <t>M</t>
  </si>
  <si>
    <t>130108160</t>
  </si>
  <si>
    <t>Ocel profilová v jakosti 11 375 ocel profilová U UPN h=100 mm</t>
  </si>
  <si>
    <t>532321584</t>
  </si>
  <si>
    <t>P</t>
  </si>
  <si>
    <t>Poznámka k položce:
Hmotnost: 10,60 kg/m</t>
  </si>
  <si>
    <t>0,089*1,08 'Přepočtené koeficientem množství</t>
  </si>
  <si>
    <t>52</t>
  </si>
  <si>
    <t>130107140</t>
  </si>
  <si>
    <t>Ocel profilová v jakosti 11 375 ocel profilová I IPN h=120 mm</t>
  </si>
  <si>
    <t>1691337202</t>
  </si>
  <si>
    <t>Poznámka k položce:
Hmotnost: 11,10 kg/m</t>
  </si>
  <si>
    <t>0,361*1,08 'Přepočtené koeficientem množství</t>
  </si>
  <si>
    <t>53</t>
  </si>
  <si>
    <t>317941123</t>
  </si>
  <si>
    <t>Osazování ocelových válcovaných nosníků na zdivu I nebo IE nebo U nebo UE nebo L č. 14 až 22 nebo výšky do 220 mm</t>
  </si>
  <si>
    <t>209199699</t>
  </si>
  <si>
    <t>I140</t>
  </si>
  <si>
    <t>21*1,9*14,3/1000</t>
  </si>
  <si>
    <t>I160</t>
  </si>
  <si>
    <t>2*4,4*17,9/1000</t>
  </si>
  <si>
    <t>U160</t>
  </si>
  <si>
    <t>2*4,4*18,8/1000</t>
  </si>
  <si>
    <t>I200</t>
  </si>
  <si>
    <t>2*3,6*26,2/1000</t>
  </si>
  <si>
    <t>54</t>
  </si>
  <si>
    <t>130107160</t>
  </si>
  <si>
    <t>Ocel profilová v jakosti 11 375 ocel profilová I IPN h=140 mm</t>
  </si>
  <si>
    <t>251052048</t>
  </si>
  <si>
    <t>Poznámka k položce:
Hmotnost: 14,40 kg/m</t>
  </si>
  <si>
    <t>0,571*1,08 'Přepočtené koeficientem množství</t>
  </si>
  <si>
    <t>55</t>
  </si>
  <si>
    <t>130107180</t>
  </si>
  <si>
    <t>Ocel profilová v jakosti 11 375 ocel profilová I IPN h=160 mm</t>
  </si>
  <si>
    <t>1440193821</t>
  </si>
  <si>
    <t>Poznámka k položce:
Hmotnost: 17,90 kg/m</t>
  </si>
  <si>
    <t>0,158*1,08 'Přepočtené koeficientem množství</t>
  </si>
  <si>
    <t>56</t>
  </si>
  <si>
    <t>130107220</t>
  </si>
  <si>
    <t>Ocel profilová v jakosti 11 375 ocel profilová I IPN h=200 mm</t>
  </si>
  <si>
    <t>-1167580654</t>
  </si>
  <si>
    <t>Poznámka k položce:
Hmotnost: 26,30 kg/m</t>
  </si>
  <si>
    <t>0,189*1,08 'Přepočtené koeficientem množství</t>
  </si>
  <si>
    <t>57</t>
  </si>
  <si>
    <t>130108220</t>
  </si>
  <si>
    <t>Ocel profilová v jakosti 11 375 ocel profilová U UPN h=160 mm</t>
  </si>
  <si>
    <t>1567989688</t>
  </si>
  <si>
    <t>Poznámka k položce:
Hmotnost: 18,80 kg/m</t>
  </si>
  <si>
    <t>0,165*1,08 'Přepočtené koeficientem množství</t>
  </si>
  <si>
    <t>58</t>
  </si>
  <si>
    <t>317998113</t>
  </si>
  <si>
    <t>Izolace tepelná mezi překlady z pěnového polystyrénu výšky 24 cm, tloušťky 80 mm</t>
  </si>
  <si>
    <t>-1345690328</t>
  </si>
  <si>
    <t>1,25*5+3*1,75+2*1,5+2*2,75</t>
  </si>
  <si>
    <t>2*2,75+2*2,75+2*2,75</t>
  </si>
  <si>
    <t>59</t>
  </si>
  <si>
    <t>330321410</t>
  </si>
  <si>
    <t>Sloupy, pilíře, táhla, rámové stojky, vzpěry z betonu železového (bez výztuže) tř. C 25/30</t>
  </si>
  <si>
    <t>-2046485654</t>
  </si>
  <si>
    <t>3,2*0,8*0,5*2</t>
  </si>
  <si>
    <t>60</t>
  </si>
  <si>
    <t>331361821</t>
  </si>
  <si>
    <t>Výztuž sloupů, pilířů, rámových stojek, táhel nebo vzpěr hranatých svislých nebo šikmých (odkloněných) z betonářské oceli 10 505 (R) nebo BSt 500</t>
  </si>
  <si>
    <t>886571588</t>
  </si>
  <si>
    <t>(129,97-41,74)/1000*1,08</t>
  </si>
  <si>
    <t>61</t>
  </si>
  <si>
    <t>340238235</t>
  </si>
  <si>
    <t>Zazdívka otvorů pl do 1 m2 v příčkách nebo stěnách z příčkovek pórobetonových tl 150 mm</t>
  </si>
  <si>
    <t>581232545</t>
  </si>
  <si>
    <t>1-4np</t>
  </si>
  <si>
    <t>1,05*2,4*3</t>
  </si>
  <si>
    <t>62</t>
  </si>
  <si>
    <t>342272148</t>
  </si>
  <si>
    <t xml:space="preserve">Příčky z pórobetonových přesných příčkovek  hladkých, objemové hmotnosti 500 kg/m3 na tenké maltové lože, tloušťky příčky 50 mm</t>
  </si>
  <si>
    <t>-1966402565</t>
  </si>
  <si>
    <t>obezdění stoupaček</t>
  </si>
  <si>
    <t>2,67*(0,15+0,3)*3</t>
  </si>
  <si>
    <t>2,67*0,15*2*3</t>
  </si>
  <si>
    <t>63</t>
  </si>
  <si>
    <t>342272323</t>
  </si>
  <si>
    <t>Příčky z pórobetonových přesných příčkovek hladkých, P2-400 na tenké maltové lože, tloušťky příčky 100 mm_x000d_
výpočtová pevnost zdiva 0,6 MPa</t>
  </si>
  <si>
    <t>669407864</t>
  </si>
  <si>
    <t>2,8*1,5*2-0,9*2,0*2</t>
  </si>
  <si>
    <t>2,67*(5,0+16,675+1,975+2,925*5+1,9+2,1+1,7+2,0)</t>
  </si>
  <si>
    <t>2,4*1,2</t>
  </si>
  <si>
    <t>-(0,9*2,0*5+0,8*2,0+0,7*2,0*6+0,6*2,0)</t>
  </si>
  <si>
    <t>2*2,67*(5+16,675+1,975+2,975*4+1,9+2,1+1,7+1,6)</t>
  </si>
  <si>
    <t>2*2,4*1,2</t>
  </si>
  <si>
    <t>-2*(0,9*2,0*5+0,6*2,0+0,7*2,0*6)</t>
  </si>
  <si>
    <t>2,67*1,6-0,9*2,0</t>
  </si>
  <si>
    <t>64</t>
  </si>
  <si>
    <t>342291121</t>
  </si>
  <si>
    <t>Ukotvení příček plochými kotvami, do konstrukce cihelné</t>
  </si>
  <si>
    <t>1624937375</t>
  </si>
  <si>
    <t>2,8*4</t>
  </si>
  <si>
    <t>2,67*9+2,4</t>
  </si>
  <si>
    <t>2*(2,67*8+2,4)</t>
  </si>
  <si>
    <t>2*2,67</t>
  </si>
  <si>
    <t>65</t>
  </si>
  <si>
    <t>342291131</t>
  </si>
  <si>
    <t>Ukotvení příček plochými kotvami, do konstrukce betonové</t>
  </si>
  <si>
    <t>-2051103667</t>
  </si>
  <si>
    <t>1,5*2</t>
  </si>
  <si>
    <t>5,0+16,675+1,975+2,925*5+1,9+2,1+1,7+2,0</t>
  </si>
  <si>
    <t>2,4</t>
  </si>
  <si>
    <t>2*(5+16,675+1,975+2,975*4+1,9+2,1+1,7+1,6)</t>
  </si>
  <si>
    <t>2*2,4</t>
  </si>
  <si>
    <t>1,6</t>
  </si>
  <si>
    <t>66</t>
  </si>
  <si>
    <t>346244381</t>
  </si>
  <si>
    <t>Plentování ocelových válcovaných nosníků jednostranné cihlami na maltu, výška stojiny do 200 mm</t>
  </si>
  <si>
    <t>1541773010</t>
  </si>
  <si>
    <t>0,2*3,6*2</t>
  </si>
  <si>
    <t>0,12*1,3*2*8</t>
  </si>
  <si>
    <t>0,12*1,3*2</t>
  </si>
  <si>
    <t>0,14*1,9*2*7</t>
  </si>
  <si>
    <t>67</t>
  </si>
  <si>
    <t>346971222</t>
  </si>
  <si>
    <t>Izolace proti šíření zvuku prováděná současně při zdění z desek hladkých z recyklované pryže pod příčky, lepená celoplošně, tloušťky desek 7,5 mm, v pruzích š. přes 100 do 200 mm</t>
  </si>
  <si>
    <t>890525190</t>
  </si>
  <si>
    <t>68</t>
  </si>
  <si>
    <t>615142002</t>
  </si>
  <si>
    <t>Potažení vnitřních ploch pletivem v ploše nebo pruzích, na plném podkladu sklovláknitým provizorním přichycením nosníků</t>
  </si>
  <si>
    <t>1664357838</t>
  </si>
  <si>
    <t>2,0*4,4</t>
  </si>
  <si>
    <t>1,0*(3,6+1,3*8+1,9*7)</t>
  </si>
  <si>
    <t>0,5*(1,3+2,1*4)</t>
  </si>
  <si>
    <t>Vodorovné konstrukce</t>
  </si>
  <si>
    <t>69</t>
  </si>
  <si>
    <t>411321414</t>
  </si>
  <si>
    <t>Stropy z betonu železového (bez výztuže) stropů deskových, plochých střech, desek balkonových, desek hřibových stropů včetně hlavic hřibových sloupů tř. C 25/30</t>
  </si>
  <si>
    <t>104199104</t>
  </si>
  <si>
    <t>prodloužení podest</t>
  </si>
  <si>
    <t>5*0,15*5,47*0,845</t>
  </si>
  <si>
    <t>strop výtahová šachta</t>
  </si>
  <si>
    <t>0,15*2,5*2,29</t>
  </si>
  <si>
    <t>70</t>
  </si>
  <si>
    <t>411322424</t>
  </si>
  <si>
    <t>Stropy z betonu železového (bez výztuže) trámových, žebrových, kazetových nebo vložkových z tvárnic nebo z hraněných či zaoblených vln zabudovaného plechového bednění tř. C 25/30</t>
  </si>
  <si>
    <t>736106297</t>
  </si>
  <si>
    <t>deska</t>
  </si>
  <si>
    <t>0,07*5,4*9,19-0,07*2,025*2,3</t>
  </si>
  <si>
    <t>žebírka</t>
  </si>
  <si>
    <t>0,15*0,4*(6,675*3+1,15*8+1,075*8)</t>
  </si>
  <si>
    <t>0,15*0,4*(1,225*4+0,858+0,857)</t>
  </si>
  <si>
    <t>71</t>
  </si>
  <si>
    <t>411351101</t>
  </si>
  <si>
    <t>Bednění stropů, kleneb nebo skořepin bez podpěrné konstrukce stropů deskových, balkonových nebo plošných konzol plné, rovné, popř. s náběhy zřízení</t>
  </si>
  <si>
    <t>227446747</t>
  </si>
  <si>
    <t>5,27*0,645*5</t>
  </si>
  <si>
    <t>2,5*2,29</t>
  </si>
  <si>
    <t>72</t>
  </si>
  <si>
    <t>411351102</t>
  </si>
  <si>
    <t>Bednění stropů, kleneb nebo skořepin bez podpěrné konstrukce stropů deskových, balkonových nebo plošných konzol plné, rovné, popř. s náběhy odstranění</t>
  </si>
  <si>
    <t>-1313311816</t>
  </si>
  <si>
    <t>73</t>
  </si>
  <si>
    <t>411351105</t>
  </si>
  <si>
    <t>Bednění stropů, kleneb nebo skořepin bez podpěrné konstrukce stropů trámových (roštových, žebrových, kazetových)s náběhy nebo bez nich zřízení</t>
  </si>
  <si>
    <t>1434692365</t>
  </si>
  <si>
    <t>4,9*6,675+2,6*2,015</t>
  </si>
  <si>
    <t>0,4*(1,15+1,215)*2*10</t>
  </si>
  <si>
    <t>0,4*(1,075+1,215)*2*10</t>
  </si>
  <si>
    <t>0,4*(0,858+1,225)*2*4</t>
  </si>
  <si>
    <t>74</t>
  </si>
  <si>
    <t>411351106</t>
  </si>
  <si>
    <t>Bednění stropů, kleneb nebo skořepin bez podpěrné konstrukce stropů trámových (roštových, žebrových, kazetových)s náběhy nebo bez nich odstranění</t>
  </si>
  <si>
    <t>286676279</t>
  </si>
  <si>
    <t>75</t>
  </si>
  <si>
    <t>411354171</t>
  </si>
  <si>
    <t>Podpěrná konstrukce stropů výšky do 4 m se zesílením dna bednění na výměru m2 půdorysu pro zatížení betonovou směsí a výztuží do 5 kPa zřízení</t>
  </si>
  <si>
    <t>-18749967</t>
  </si>
  <si>
    <t>5,4*9,19-2,025*2,3</t>
  </si>
  <si>
    <t>5*5,27*0,645</t>
  </si>
  <si>
    <t>76</t>
  </si>
  <si>
    <t>411354172</t>
  </si>
  <si>
    <t>Podpěrná konstrukce stropů výšky do 4 m se zesílením dna bednění na výměru m2 půdorysu pro zatížení betonovou směsí a výztuží do 5 kPa odstranění</t>
  </si>
  <si>
    <t>1455630935</t>
  </si>
  <si>
    <t>77</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</si>
  <si>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</si>
  <si>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</si>
  <si>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1785357718</t>
  </si>
  <si>
    <t>strop nad vstupní halou</t>
  </si>
  <si>
    <t>(604,45-134,98)/1000*1,08</t>
  </si>
  <si>
    <t>78</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</si>
  <si>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</si>
  <si>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</si>
  <si>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-1286488769</t>
  </si>
  <si>
    <t>(128,0+8,98)/1000*1,08</t>
  </si>
  <si>
    <t>69,15/1000*1,08</t>
  </si>
  <si>
    <t>strop-výtahová šachta</t>
  </si>
  <si>
    <t>19,46/1000*1,08</t>
  </si>
  <si>
    <t>79</t>
  </si>
  <si>
    <t>417321414</t>
  </si>
  <si>
    <t>Ztužující pásy a věnce z betonu železového (bez výztuže) tř. C 20/25</t>
  </si>
  <si>
    <t>-81922164</t>
  </si>
  <si>
    <t xml:space="preserve"> V1 - střed.věnec obvodového zdiva</t>
  </si>
  <si>
    <t>0,365*0,25*(9,74+5,95)</t>
  </si>
  <si>
    <t>V2 - výtahová šachta</t>
  </si>
  <si>
    <t>0,3*0,25*(2,39+2,0)*2*5</t>
  </si>
  <si>
    <t>atikový věnec</t>
  </si>
  <si>
    <t>0,24*0,25*(1,75+5,41+9,74+2,975)</t>
  </si>
  <si>
    <t>80</t>
  </si>
  <si>
    <t>417351115</t>
  </si>
  <si>
    <t>Bednění bočnic ztužujících pásů a věnců včetně vzpěr zřízení</t>
  </si>
  <si>
    <t>744294089</t>
  </si>
  <si>
    <t>V1</t>
  </si>
  <si>
    <t>0,25*(9,74+5,95+0,365+5,585+9,375)</t>
  </si>
  <si>
    <t>V2</t>
  </si>
  <si>
    <t>5*0,25*(2,39+2,6+2,0+1,79)*2</t>
  </si>
  <si>
    <t>0,25*(1,75+5,95+9,74+1,5+5,41+9,2+2,945)</t>
  </si>
  <si>
    <t>81</t>
  </si>
  <si>
    <t>417351116</t>
  </si>
  <si>
    <t>Bednění bočnic ztužujících pásů a věnců včetně vzpěr odstranění</t>
  </si>
  <si>
    <t>-334563659</t>
  </si>
  <si>
    <t>82</t>
  </si>
  <si>
    <t>417361821</t>
  </si>
  <si>
    <t>Výztuž ztužujících pásů a věnců z betonářské oceli 10 505 (R) nebo BSt 500</t>
  </si>
  <si>
    <t>-662419785</t>
  </si>
  <si>
    <t>107,78/1000*1,08</t>
  </si>
  <si>
    <t>279,7/1000*1,08</t>
  </si>
  <si>
    <t>1,193*30/1000*1,08</t>
  </si>
  <si>
    <t>83</t>
  </si>
  <si>
    <t>434311113</t>
  </si>
  <si>
    <t>Stupně dusané z betonu prostého nebo prokládaného kamenem na terén nebo na desku bez potěru, se zahlazením povrchu tř. C 16/20</t>
  </si>
  <si>
    <t>-2135314406</t>
  </si>
  <si>
    <t>7*1,86</t>
  </si>
  <si>
    <t>2*2,1*3</t>
  </si>
  <si>
    <t>84</t>
  </si>
  <si>
    <t>434351141</t>
  </si>
  <si>
    <t>Bednění stupňů betonovaných na podstupňové desce nebo na terénu půdorysně přímočarých zřízení</t>
  </si>
  <si>
    <t>1235558894</t>
  </si>
  <si>
    <t>7*0,16714+(1,685*1,17)/2</t>
  </si>
  <si>
    <t>2*2,1*0,2*3</t>
  </si>
  <si>
    <t>85</t>
  </si>
  <si>
    <t>434351142</t>
  </si>
  <si>
    <t>Bednění stupňů betonovaných na podstupňové desce nebo na terénu půdorysně přímočarých odstranění</t>
  </si>
  <si>
    <t>-759479149</t>
  </si>
  <si>
    <t>86</t>
  </si>
  <si>
    <t>635111232</t>
  </si>
  <si>
    <t>Násyp ze štěrkopísku, písku nebo kameniva pod podlahy se zhutněním z kameniva drobného 0-4</t>
  </si>
  <si>
    <t>-628805112</t>
  </si>
  <si>
    <t>pod schodiště-vstupní hala</t>
  </si>
  <si>
    <t>(1,685*0,9)/2</t>
  </si>
  <si>
    <t>Komunikace pozemní</t>
  </si>
  <si>
    <t>87</t>
  </si>
  <si>
    <t>564811111</t>
  </si>
  <si>
    <t>Podklad ze štěrkodrtě ŠD 18/16 tl 50 mm</t>
  </si>
  <si>
    <t>-2139890094</t>
  </si>
  <si>
    <t>29,44*1,05 'Přepočtené koeficientem množství</t>
  </si>
  <si>
    <t>88</t>
  </si>
  <si>
    <t>564831111</t>
  </si>
  <si>
    <t>Podklad ze štěrkodrtě ŠD 0/63 tl 100 mm</t>
  </si>
  <si>
    <t>37160227</t>
  </si>
  <si>
    <t>89</t>
  </si>
  <si>
    <t>596211131</t>
  </si>
  <si>
    <t>Kladení dlažby z betonových zámkových dlaždic komunikací pro pěší s ložem z kameniva těženého nebo drceného tl. do 40 mm, s vyplněním spár s dvojitým hutněním, vibrováním a se smetením přebytečného materiálu na krajnici tl. 60 mm skupiny C, pro plochy přes 50 do 100 m2</t>
  </si>
  <si>
    <t>-958010396</t>
  </si>
  <si>
    <t>3,2*9,2</t>
  </si>
  <si>
    <t>90</t>
  </si>
  <si>
    <t>592450380</t>
  </si>
  <si>
    <t>dlažba zámková H-PROFIL HBB 20x16,5x6 cm přírodní</t>
  </si>
  <si>
    <t>481634843</t>
  </si>
  <si>
    <t>29,44*1,02 'Přepočtené koeficientem množství</t>
  </si>
  <si>
    <t>91</t>
  </si>
  <si>
    <t>637111112</t>
  </si>
  <si>
    <t>Okapový chodník ze štěrkopísku tl 150 mm s udusáním</t>
  </si>
  <si>
    <t>1500036581</t>
  </si>
  <si>
    <t>0,4*(0,7+0,95+4,665+0,7+0,95+1,275+6,95)</t>
  </si>
  <si>
    <t>0,4*(7,3+6,025+2,125)</t>
  </si>
  <si>
    <t>92</t>
  </si>
  <si>
    <t>637121111</t>
  </si>
  <si>
    <t>Okapový chodník z kačírku tl 100 mm s udusáním</t>
  </si>
  <si>
    <t>-831340273</t>
  </si>
  <si>
    <t>93</t>
  </si>
  <si>
    <t>916331112</t>
  </si>
  <si>
    <t>Osazení zahradního obrubníku betonového do lože z betonu s boční opěrou</t>
  </si>
  <si>
    <t>1915118668</t>
  </si>
  <si>
    <t>0,7+0,95+4,665+0,7+0,95+1,275+6,95+7,3</t>
  </si>
  <si>
    <t>6,025+2,125+8,2*2+3,2</t>
  </si>
  <si>
    <t>94</t>
  </si>
  <si>
    <t>592173030</t>
  </si>
  <si>
    <t>obrubník betonový zahradní přírodní šedá ABO 6/20 50x5x20 cm</t>
  </si>
  <si>
    <t>-83547400</t>
  </si>
  <si>
    <t>Poznámka k položce:
spotřeba: 2 kus/m</t>
  </si>
  <si>
    <t>51,24*2,02 'Přepočtené koeficientem množství</t>
  </si>
  <si>
    <t>95</t>
  </si>
  <si>
    <t>916991121</t>
  </si>
  <si>
    <t>Lože pod obrubníky, krajníky nebo obruby z dlažebních kostek z betonu prostého</t>
  </si>
  <si>
    <t>-1588236916</t>
  </si>
  <si>
    <t>51,24*0,1*0,1</t>
  </si>
  <si>
    <t>Úprava povrchů vnitřní</t>
  </si>
  <si>
    <t>96</t>
  </si>
  <si>
    <t>611131121</t>
  </si>
  <si>
    <t xml:space="preserve">Podkladní a spojovací vrstva vnitřních omítaných ploch penetrace akrylát-silikonová  stropů</t>
  </si>
  <si>
    <t>-1141952461</t>
  </si>
  <si>
    <t>102,164+920,52+34,68</t>
  </si>
  <si>
    <t>97</t>
  </si>
  <si>
    <t>611142001</t>
  </si>
  <si>
    <t>Potažení vnitřních stropů sklovláknitým pletivem vtlačeným do tenkovrstvé hmoty</t>
  </si>
  <si>
    <t>-1428752910</t>
  </si>
  <si>
    <t>102,164+34,68</t>
  </si>
  <si>
    <t>98</t>
  </si>
  <si>
    <t>611321141</t>
  </si>
  <si>
    <t>Omítka vápenocementová vnitřních ploch nanášená ručně dvouvrstvá, tloušťky jádrové omítky do 10 mm a tloušťky štuku do 3 mm štuková vodorovných konstrukcí stropů rovných</t>
  </si>
  <si>
    <t>-672954904</t>
  </si>
  <si>
    <t>strop-prodloužení u hl.schodiště</t>
  </si>
  <si>
    <t>6,22*5</t>
  </si>
  <si>
    <t>2,0*1,79</t>
  </si>
  <si>
    <t>99</t>
  </si>
  <si>
    <t>611321142</t>
  </si>
  <si>
    <t>Omítka vápenocementová vnitřních ploch dvouvrstvá, tloušťky jádrové omítky do 10 mm a tloušťky štuku do 3 mm štuková vodorovných konstrukcí stropů žebrových nebo osamělých trámů</t>
  </si>
  <si>
    <t>-752533432</t>
  </si>
  <si>
    <t>44,74</t>
  </si>
  <si>
    <t>0,4*(5,22*10+2,0*4+9,375*8+2,09*4)</t>
  </si>
  <si>
    <t>611325421</t>
  </si>
  <si>
    <t>Oprava vápenocementové nebo vápenné omítky vnitřních ploch štukové dvouvrstvé, tloušťky do 20 mm stropů, v rozsahu opravované plochy do 10%</t>
  </si>
  <si>
    <t>-1251821728</t>
  </si>
  <si>
    <t>23,85+31,63+23,62+37,29</t>
  </si>
  <si>
    <t>7,68+63,13+17,0+14,61+44,84+44,97+28,15</t>
  </si>
  <si>
    <t>36,62+13,41+6,22</t>
  </si>
  <si>
    <t>19,60+26,68+14,61+44,84+44,97+28,15+36,62</t>
  </si>
  <si>
    <t>18,92+6,22</t>
  </si>
  <si>
    <t>19,6+26,68</t>
  </si>
  <si>
    <t>101</t>
  </si>
  <si>
    <t>611311131</t>
  </si>
  <si>
    <t>Potažení vnitřních ploch štukem tloušťky do 3 mm vodorovných konstrukcí stropů rovných</t>
  </si>
  <si>
    <t>38034206</t>
  </si>
  <si>
    <t>102</t>
  </si>
  <si>
    <t>612131121</t>
  </si>
  <si>
    <t>Penetrace akrylát-silikonová vnitřních stěn</t>
  </si>
  <si>
    <t>-446221856</t>
  </si>
  <si>
    <t>1044,468+1157,395+297,33+122,851</t>
  </si>
  <si>
    <t>103</t>
  </si>
  <si>
    <t>612142001</t>
  </si>
  <si>
    <t>Potažení vnitřních stěn sklovláknitým pletivem vtlačeným do tenkovrstvé hmoty</t>
  </si>
  <si>
    <t>1073480583</t>
  </si>
  <si>
    <t>104</t>
  </si>
  <si>
    <t>612143003</t>
  </si>
  <si>
    <t>Montáž omítkových plastových nebo pozinkovaných rohových profilů</t>
  </si>
  <si>
    <t>75724134</t>
  </si>
  <si>
    <t>56*1,5*3+17*0,9*3+8*2,1+16*1,9+3,2*3</t>
  </si>
  <si>
    <t>3*(1,2*3+2,4*5+1,5*2+2,4*4)</t>
  </si>
  <si>
    <t>105</t>
  </si>
  <si>
    <t>590514800</t>
  </si>
  <si>
    <t>lišta rohová Al 10/10 cm s tkaninou bal. 2,5 m</t>
  </si>
  <si>
    <t>1489267599</t>
  </si>
  <si>
    <t>439,3*1,05 'Přepočtené koeficientem množství</t>
  </si>
  <si>
    <t>106</t>
  </si>
  <si>
    <t>612321121</t>
  </si>
  <si>
    <t xml:space="preserve">Omítka vápenocementová vnitřních ploch  jednovrstvá, tloušťky do 10 mm hladká svislých konstrukcí stěn</t>
  </si>
  <si>
    <t>1959530772</t>
  </si>
  <si>
    <t>2,8*1,5*4-0,9*2,0*2*2</t>
  </si>
  <si>
    <t>1.11:</t>
  </si>
  <si>
    <t>2,67*(2,0+1,5)-0,9*2,0*2</t>
  </si>
  <si>
    <t>1.12:</t>
  </si>
  <si>
    <t>2,67*2,0-0,9*2,0</t>
  </si>
  <si>
    <t>1.13:</t>
  </si>
  <si>
    <t>4,96*(5,2+9,375)*2-(1,5*2,4+3,14*0,75*0,75)</t>
  </si>
  <si>
    <t>-(3,2*3,2+3,14*0,5*0,5*4+1,1*2,0)</t>
  </si>
  <si>
    <t>0,3*(1,5*4+3,2*3+1,0*4*4+1,5+1,1+2,0*2)</t>
  </si>
  <si>
    <t>0,75*(1,5+2,4*2)</t>
  </si>
  <si>
    <t>1.17:</t>
  </si>
  <si>
    <t>2,67*(1,975+16,575)*2-(0,9*2,0*6+0,8*2,0)</t>
  </si>
  <si>
    <t>-(0,7*2,0*3+0,6*2,0)</t>
  </si>
  <si>
    <t>1.18:</t>
  </si>
  <si>
    <t>2,67*5,0-1,0*2,02</t>
  </si>
  <si>
    <t>1.19:</t>
  </si>
  <si>
    <t>2,67*(2,925*2+4,625)-1,0*2,02</t>
  </si>
  <si>
    <t>1.20:</t>
  </si>
  <si>
    <t>2,4*(2,925+1,8)*2-(0,8*2,0+0,9*0,9)</t>
  </si>
  <si>
    <t>1.21:</t>
  </si>
  <si>
    <t>2,4*(1,625+1,9)*2-0,8*2,02*2</t>
  </si>
  <si>
    <t>1.22:</t>
  </si>
  <si>
    <t>2,4*(1,2+1,9)*2-(0,8*2,02+0,9*0,9)</t>
  </si>
  <si>
    <t>1.23:</t>
  </si>
  <si>
    <t>2,4*(2,1+1,625)*2-0,8*2,02*2</t>
  </si>
  <si>
    <t>1.24:</t>
  </si>
  <si>
    <t>1.25:</t>
  </si>
  <si>
    <t>2,4*(1,7+1,625)*2-0,8*2,0*2</t>
  </si>
  <si>
    <t>1.26:</t>
  </si>
  <si>
    <t>2,4*(1,9+1,2)*2-(0,8*2,0+0,9*0,9)</t>
  </si>
  <si>
    <t>1.27:</t>
  </si>
  <si>
    <t>2,4*(2,275+1,575)*2-(0,7*2,02+0,9*0,9)</t>
  </si>
  <si>
    <t>1.28:</t>
  </si>
  <si>
    <t>2,8*(0,635+5,27)*2-2,1*1,9*4</t>
  </si>
  <si>
    <t>2.12A:</t>
  </si>
  <si>
    <t>2,67*1,5*2-0,9*2,0*2</t>
  </si>
  <si>
    <t>2.17:</t>
  </si>
  <si>
    <t>2,67*(1,975+13,5)*2-(0,9*2,0*6+0,7*2*3+0,6*2)</t>
  </si>
  <si>
    <t>2.18:</t>
  </si>
  <si>
    <t>2.19:</t>
  </si>
  <si>
    <t>2,67*(2,925*2+5,425)-1,0*2,02</t>
  </si>
  <si>
    <t>2.20:</t>
  </si>
  <si>
    <t>2,4*(1,9+1,625)*2-0,7*2,0*2</t>
  </si>
  <si>
    <t>2.21:</t>
  </si>
  <si>
    <t>2,4*(1,2+1,9)*2-(0,7*2,0+0,9*0,9)</t>
  </si>
  <si>
    <t>2.22:</t>
  </si>
  <si>
    <t>2,4*(2,1+1,625)*2-0,7*2,0*2</t>
  </si>
  <si>
    <t>2.23:</t>
  </si>
  <si>
    <t>2.24:</t>
  </si>
  <si>
    <t>2,4*(1,7+1,625)*2-0,7*2,0*2</t>
  </si>
  <si>
    <t>2.25:</t>
  </si>
  <si>
    <t>2,4*(1,9+1,2)*2-(0,7*2,0+0,9*0,9)</t>
  </si>
  <si>
    <t>2.26:</t>
  </si>
  <si>
    <t>2,4*(1,575+3,375)*2-(0,6*2,0+0,9*0,9)</t>
  </si>
  <si>
    <t>2.27:</t>
  </si>
  <si>
    <t>2,8*(0,65+5,27)*2-2,1*1,9*4</t>
  </si>
  <si>
    <t>3.12A:</t>
  </si>
  <si>
    <t>2,8*(1,5+1,6)-1,02*2,02*2</t>
  </si>
  <si>
    <t>3.12B:</t>
  </si>
  <si>
    <t>2,8*1,6-0,9*2,0</t>
  </si>
  <si>
    <t>3.17:</t>
  </si>
  <si>
    <t>2,8*(1,975+16,575)*2-(0,9*2,0*6+0,7*2*3+0,6*2)</t>
  </si>
  <si>
    <t>3.18:</t>
  </si>
  <si>
    <t>2,67*5,0-0,9*2,0</t>
  </si>
  <si>
    <t>3.19:</t>
  </si>
  <si>
    <t>2,67*(2,925*2+5,425)-0,9*2,0</t>
  </si>
  <si>
    <t>3.20:</t>
  </si>
  <si>
    <t>3.21:</t>
  </si>
  <si>
    <t>3.22:</t>
  </si>
  <si>
    <t>2,4*(2,1+1,625)*2-(0,7*2,0*2)</t>
  </si>
  <si>
    <t>3.23:</t>
  </si>
  <si>
    <t>3.24:</t>
  </si>
  <si>
    <t>3.25:</t>
  </si>
  <si>
    <t>3.26:</t>
  </si>
  <si>
    <t>2,4*(3,375+1,575)*2-(0,6*2,0+0,9*0,9)</t>
  </si>
  <si>
    <t>3.27:</t>
  </si>
  <si>
    <t>2,8*(0,635+5,275)*2-2,1*1,9*4</t>
  </si>
  <si>
    <t>4,559+2,68+17,136</t>
  </si>
  <si>
    <t>na zazdívky</t>
  </si>
  <si>
    <t>2,1*0,3*2+1,5*0,3*2</t>
  </si>
  <si>
    <t>1.14:</t>
  </si>
  <si>
    <t>2,25*2,4-1,0*2,02</t>
  </si>
  <si>
    <t>1.15:</t>
  </si>
  <si>
    <t>2,25*2,4*3-1,0*2,02</t>
  </si>
  <si>
    <t>1.16:</t>
  </si>
  <si>
    <t>2,2*2,4*2+1,0*1,5</t>
  </si>
  <si>
    <t>2.14:</t>
  </si>
  <si>
    <t>2.15:</t>
  </si>
  <si>
    <t>2.16:</t>
  </si>
  <si>
    <t>2,25*2,4*2-1,0*1,5</t>
  </si>
  <si>
    <t>1,0*1,5</t>
  </si>
  <si>
    <t>3.14:</t>
  </si>
  <si>
    <t>3.15:</t>
  </si>
  <si>
    <t>3.16:</t>
  </si>
  <si>
    <t>2,25*2,4*2+2,25*2,4+1,0*1,5</t>
  </si>
  <si>
    <t>107</t>
  </si>
  <si>
    <t>612325302</t>
  </si>
  <si>
    <t>Vápenocementová nebo vápenná omítka ostění nebo nadpraží štuková</t>
  </si>
  <si>
    <t>1375605694</t>
  </si>
  <si>
    <t>u vyměňovaných oken/dveří</t>
  </si>
  <si>
    <t>0,375*(1,5*3*14+0,9*3*5+1,5*2+2,4*4)</t>
  </si>
  <si>
    <t>0,5*(1,2+2,4*2)*3</t>
  </si>
  <si>
    <t>0,375*(1,5*3*14+0,9*3*4+1,5*2+2,4*4)</t>
  </si>
  <si>
    <t>0,375*(1,5*3*14+0,9*3*4+1,5+2,4*2)</t>
  </si>
  <si>
    <t>108</t>
  </si>
  <si>
    <t>612325412</t>
  </si>
  <si>
    <t>Oprava vápenocementové nebo vápenné omítky vnitřních ploch hladké, tloušťky do 20 mm stěn, v rozsahu opravované plochy přes 10 do 30%</t>
  </si>
  <si>
    <t>-1267927094</t>
  </si>
  <si>
    <t>1.09:</t>
  </si>
  <si>
    <t>2,67*(3,375+2,275)*2-(1,0*1,0+0,9*2,02+1,5*1,5)</t>
  </si>
  <si>
    <t>0,2*1,5*3</t>
  </si>
  <si>
    <t>2,8*(23,5+5,5+3,0+6,4+3,0+0,3+4,0+5,65)</t>
  </si>
  <si>
    <t>2,8*(4,5+3,35)-(0,8*2*2+0,7*2*2+1,5*2,4*2)</t>
  </si>
  <si>
    <t>2,8*(2,1*1,9*2)</t>
  </si>
  <si>
    <t>2,67*(3,0+3,4*2+5,0)-1,5*1,5*2</t>
  </si>
  <si>
    <t>2,67*(2,9+5,0)*2-(1,5*1,5+2,25*2,4+1,0*2,02)</t>
  </si>
  <si>
    <t>2,67*(8,9+5,0)*2-(1,5*1,5*3+2,25*2,4*3-1*2,02)</t>
  </si>
  <si>
    <t>0,2*1,5*3*3</t>
  </si>
  <si>
    <t>2,67*(8,95+5,0)*2-(1,5*1,5*2+2,25*2,4*3-1*2,02)</t>
  </si>
  <si>
    <t>0,2*1,5*3*2</t>
  </si>
  <si>
    <t>2,67*(5,0+7,325*2)-(1,5*1,5*3+2,25*2,4*2)</t>
  </si>
  <si>
    <t>2,67*4,625-1,5*1,5*2</t>
  </si>
  <si>
    <t>2np:</t>
  </si>
  <si>
    <t>2,8*(8,8+4,4)*2-(2,1*1,9*4+0,8*2*2+0,9*2,0)</t>
  </si>
  <si>
    <t>2.12B:</t>
  </si>
  <si>
    <t>2,8*(9,1+5,0)*2-(0,6*2*3+0,8*2*2+2,67*1,0)</t>
  </si>
  <si>
    <t>-(1,5*2,4+0,9*2,0)</t>
  </si>
  <si>
    <t>2,67*(2,9+5,0)*2-(1,5*1,5+2,45*2,4-1,0*2,02)</t>
  </si>
  <si>
    <t>2,67*(8,9+5,0)*2-(1,5*1,5*3+2,45*2,4*3-1,0*2,02)</t>
  </si>
  <si>
    <t>2,67*(8,95+5,0)*2-(2,25*2,4*3-1,0*2,02)</t>
  </si>
  <si>
    <t>-1,5*1,5*3+0,2*1,5*3*2</t>
  </si>
  <si>
    <t xml:space="preserve"> 2,67*(5,0+7,325*2)-(1,5*1,5*3+2,25*2,4*2)</t>
  </si>
  <si>
    <t>2,67*5,425-(1,5*1,5*3+1,0*1,5)</t>
  </si>
  <si>
    <t>2,8*(8,8+4,4)*2-(0,8*2,0*2+0,9*2,0)</t>
  </si>
  <si>
    <t>2,8*(8,1*2+1,6+3,4)-(1,5*2,4+0,6*2*3+0,8*2*2)</t>
  </si>
  <si>
    <t>2,67*(2,9+5,0)*2-(1,5*1,5+2,25*2,4-1,0*2,02)</t>
  </si>
  <si>
    <t>2,67*(8,9+5,0)*2-(1,5*1,5*3+2,25*2,4*3-1*2,0)</t>
  </si>
  <si>
    <t>2,67*(8,95+5,0)*2-(1,5*1,5*3+2,25*2,4*3-1*2,0)</t>
  </si>
  <si>
    <t>2,67*(5,0+7,325*2)-(1,5*1,5*3+2,25*2,4*2+1*1,5)</t>
  </si>
  <si>
    <t>2,67*5,425-1,5*1,5*3</t>
  </si>
  <si>
    <t>68,92+48,96</t>
  </si>
  <si>
    <t>109</t>
  </si>
  <si>
    <t>612325413</t>
  </si>
  <si>
    <t>Oprava vápenocementové nebo vápenné omítky vnitřních ploch hladké, tloušťky do 20 mm stěn, v rozsahu opravované plochy přes 30 do 50%</t>
  </si>
  <si>
    <t>646728248</t>
  </si>
  <si>
    <t>0.01:</t>
  </si>
  <si>
    <t>2,8*(1,5+15,8*2)-0,8*2,0*4</t>
  </si>
  <si>
    <t>0.02A:</t>
  </si>
  <si>
    <t>2,8*(5,2+4,5)*2-2,1*0,3*2</t>
  </si>
  <si>
    <t>0.02B</t>
  </si>
  <si>
    <t>2,8*(2,0+0,5+15,1*2)-(1,5*2+0,8*2,0*2)</t>
  </si>
  <si>
    <t>0.03:</t>
  </si>
  <si>
    <t>2,67*(3,25+11,25)*2-(1,5*0,3*4+1,5*2,0)</t>
  </si>
  <si>
    <t>110</t>
  </si>
  <si>
    <t>612311132</t>
  </si>
  <si>
    <t>Potažení vnitřních ploch štukem tloušťky do 3 mm svislých konstrukcí stěn</t>
  </si>
  <si>
    <t>-1274947435</t>
  </si>
  <si>
    <t>1044,468</t>
  </si>
  <si>
    <t>1157,359+297,33</t>
  </si>
  <si>
    <t>-ker.obklad</t>
  </si>
  <si>
    <t>-304,4</t>
  </si>
  <si>
    <t>111</t>
  </si>
  <si>
    <t>619991011</t>
  </si>
  <si>
    <t>Obalení konstrukcí a prvků fólií přilepenou lepící páskou</t>
  </si>
  <si>
    <t>1387979483</t>
  </si>
  <si>
    <t>3*3,14*0,75*0,75+2*3,14+0,6*0,6</t>
  </si>
  <si>
    <t>5*3,14*0,5*0,5+56*1,5*1,5+17*0,9*0,9</t>
  </si>
  <si>
    <t>8*2,1*1,9+3,2*3,2</t>
  </si>
  <si>
    <t>-4np mimo prostor schodiště</t>
  </si>
  <si>
    <t>-(1,5*1,5*14+0,9*0,9*4)</t>
  </si>
  <si>
    <t>112</t>
  </si>
  <si>
    <t>619991021</t>
  </si>
  <si>
    <t>Zakrytí vnitřních ploch před znečištěním včetně pozdějšího odkrytí rámů oken a dveří, keramických soklů oblepením malířskou páskou</t>
  </si>
  <si>
    <t>-1486857880</t>
  </si>
  <si>
    <t>ukončení ker.obkl a sokly</t>
  </si>
  <si>
    <t>204,409+347,75+265,855</t>
  </si>
  <si>
    <t>113</t>
  </si>
  <si>
    <t>632451022</t>
  </si>
  <si>
    <t>Potěr cementový vyrovnávací z malty (MC-15) v pásu o průměrné (střední) tl. přes 20 do 30 mm</t>
  </si>
  <si>
    <t>-1028113381</t>
  </si>
  <si>
    <t>pro vni parapety</t>
  </si>
  <si>
    <t>22,9*0,325+63,3*0,165</t>
  </si>
  <si>
    <t xml:space="preserve">Úprava povrchů vnější </t>
  </si>
  <si>
    <t>114</t>
  </si>
  <si>
    <t>621131121</t>
  </si>
  <si>
    <t xml:space="preserve">Penetrace akrylát-silikon vnějších podhledů </t>
  </si>
  <si>
    <t>-2038190742</t>
  </si>
  <si>
    <t>3,52+4,575</t>
  </si>
  <si>
    <t>115</t>
  </si>
  <si>
    <t>622131121</t>
  </si>
  <si>
    <t>Podkladní a spojovací vrstva vnějších omítaných ploch penetrace akrylát-silikonová</t>
  </si>
  <si>
    <t>1672014011</t>
  </si>
  <si>
    <t>241,628+19,635+5,017</t>
  </si>
  <si>
    <t>116</t>
  </si>
  <si>
    <t>621135001</t>
  </si>
  <si>
    <t>Vyrovnání nerovností podkladu vnějších omítaných ploch maltou, tloušťky do 10 mm vápenocementovou podhledů</t>
  </si>
  <si>
    <t>-820372616</t>
  </si>
  <si>
    <t>117</t>
  </si>
  <si>
    <t>621135091</t>
  </si>
  <si>
    <t>Vyrovnání nerovností podkladu vnějších omítaných ploch tmelem, tloušťky do 2 mm Příplatek k ceně za každých dalších 5 mm tloušťky podkladní vrstvy přes 10 mm maltou vápenocementovou podhledů</t>
  </si>
  <si>
    <t>241614533</t>
  </si>
  <si>
    <t>118</t>
  </si>
  <si>
    <t>622135001</t>
  </si>
  <si>
    <t>Vyrovnání nerovností podkladu vnějších omítaných ploch maltou, tloušťky do 10 mm vápenocementovou stěn</t>
  </si>
  <si>
    <t>-881580497</t>
  </si>
  <si>
    <t>13,72+129,262+95,446+3,2</t>
  </si>
  <si>
    <t>119</t>
  </si>
  <si>
    <t>622135091</t>
  </si>
  <si>
    <t>Vyrovnání nerovností podkladu vnějších omítaných ploch tmelem, tloušťky do 2 mm Příplatek k ceně za každých dalších 5 mm tloušťky podkladní vrstvy přes 10 mm maltou vápenocementovou stěn</t>
  </si>
  <si>
    <t>2125858485</t>
  </si>
  <si>
    <t>120</t>
  </si>
  <si>
    <t>622142001</t>
  </si>
  <si>
    <t>Potažení vnějších ploch pletivem v ploše nebo pruzích, na plném podkladu sklovláknitým vtlačením do tmelu stěn</t>
  </si>
  <si>
    <t>-379159992</t>
  </si>
  <si>
    <t>cihelné pásky</t>
  </si>
  <si>
    <t>(118,826+20,48)*2</t>
  </si>
  <si>
    <t>121</t>
  </si>
  <si>
    <t>622322141</t>
  </si>
  <si>
    <t>Omítka vápenocementová lehčená vnějších ploch nanášená ručně dvouvrstvá, tloušťky jádrové omítky do 15 mm a tloušťky štuku do 3 mm štuková stěn</t>
  </si>
  <si>
    <t>-775568182</t>
  </si>
  <si>
    <t>0,9*0,9*11</t>
  </si>
  <si>
    <t>0,3*0,9*2</t>
  </si>
  <si>
    <t>1,0*1,5*4</t>
  </si>
  <si>
    <t>1,5*0,3*2</t>
  </si>
  <si>
    <t>2,1*0,3*2</t>
  </si>
  <si>
    <t>1,5*1,35</t>
  </si>
  <si>
    <t>122</t>
  </si>
  <si>
    <t>622143001</t>
  </si>
  <si>
    <t>Montáž omítkových plastových nebo pozinkovaných soklových profilů</t>
  </si>
  <si>
    <t>-1827001210</t>
  </si>
  <si>
    <t>3,965+1,275+6,15+7,8+6,125+2,125</t>
  </si>
  <si>
    <t>-3,2</t>
  </si>
  <si>
    <t>(2,875+2,59)*2</t>
  </si>
  <si>
    <t>123</t>
  </si>
  <si>
    <t>590514160</t>
  </si>
  <si>
    <t xml:space="preserve">Kontaktní zateplovací systémy příslušenství kontaktních zateplovacích systémů lišty soklové  - zakládací lišty zakládací LO 103 mm  tl.1,0 mm</t>
  </si>
  <si>
    <t>1110800985</t>
  </si>
  <si>
    <t>35,17*1,05 'Přepočtené koeficientem množství</t>
  </si>
  <si>
    <t>124</t>
  </si>
  <si>
    <t>622143003</t>
  </si>
  <si>
    <t>782210662</t>
  </si>
  <si>
    <t>3,2*3</t>
  </si>
  <si>
    <t>125</t>
  </si>
  <si>
    <t>296849340</t>
  </si>
  <si>
    <t>9,6*1,1 'Přepočtené koeficientem množství</t>
  </si>
  <si>
    <t>126</t>
  </si>
  <si>
    <t>622143004</t>
  </si>
  <si>
    <t>Montáž omítkových samolepících začišťovacích profilů (APU lišt)</t>
  </si>
  <si>
    <t>-1862285598</t>
  </si>
  <si>
    <t>3*3,14*1,5</t>
  </si>
  <si>
    <t>2*3,14*1,2</t>
  </si>
  <si>
    <t>5*3,14*1,0</t>
  </si>
  <si>
    <t>127</t>
  </si>
  <si>
    <t>590514750</t>
  </si>
  <si>
    <t>profil okenní s tkaninou APU lišta 6 mm</t>
  </si>
  <si>
    <t>-1593356967</t>
  </si>
  <si>
    <t>Poznámka k položce:
délka 2,4 m, přesah tkaniny 100 mm</t>
  </si>
  <si>
    <t>46,966*1,1 'Přepočtené koeficientem množství</t>
  </si>
  <si>
    <t>128</t>
  </si>
  <si>
    <t>621211011</t>
  </si>
  <si>
    <t>Montáž kontaktního zateplení z polystyrenových desek nebo z kombinovaných desek na vnější podhledy, tloušťky desek přes 40 do 80 mm</t>
  </si>
  <si>
    <t>-1952720122</t>
  </si>
  <si>
    <t>podhled porálu tl. 80mm</t>
  </si>
  <si>
    <t>1,1*3,2</t>
  </si>
  <si>
    <t xml:space="preserve">podhled přesahu střechy  S3 tl. 50 mm</t>
  </si>
  <si>
    <t>(0,5+0,1)*(6,025+1,6)</t>
  </si>
  <si>
    <t>129</t>
  </si>
  <si>
    <t>283759330</t>
  </si>
  <si>
    <t xml:space="preserve">Desky z lehčených plastů desky polystyrénové fasádní typ EPS 70 F fasádní, stabilizovaný, samozhášivý objemová hmotnost 15 až 20 kg/m3 rozměr 1000 x 500 mm, lambda 0,039 W/m K 1000 x 500 x  50 mm</t>
  </si>
  <si>
    <t>-2027066183</t>
  </si>
  <si>
    <t>Poznámka k položce:
lambda=0,039 [W / m K]</t>
  </si>
  <si>
    <t>4,575*1,05 'Přepočtené koeficientem množství</t>
  </si>
  <si>
    <t>130</t>
  </si>
  <si>
    <t>283759360</t>
  </si>
  <si>
    <t xml:space="preserve">Desky z lehčených plastů desky polystyrénové fasádní typ EPS 70 F fasádní, stabilizovaný, samozhášivý objemová hmotnost 15 až 20 kg/m3 rozměr 1000 x 500 mm, lambda 0,039 W/m K 1000 x 500 x  80 mm</t>
  </si>
  <si>
    <t>-706356353</t>
  </si>
  <si>
    <t>3,52*1,05 'Přepočtené koeficientem množství</t>
  </si>
  <si>
    <t>131</t>
  </si>
  <si>
    <t>622211001</t>
  </si>
  <si>
    <t>Montáž kontaktního zateplení z polystyrenových desek nebo z kombinovaných desek na vnější stěny, tloušťky desek do 40 mm</t>
  </si>
  <si>
    <t>-1193470874</t>
  </si>
  <si>
    <t>vnitřní strana atiky</t>
  </si>
  <si>
    <t>0,26*(3,275+9,2+5,41+1,41)</t>
  </si>
  <si>
    <t>132</t>
  </si>
  <si>
    <t>283759310</t>
  </si>
  <si>
    <t xml:space="preserve">Desky z lehčených plastů desky polystyrénové fasádní typ EPS 70 F fasádní, stabilizovaný, samozhášivý objemová hmotnost 15 až 20 kg/m3 rozměr 1000 x 500 mm, lambda 0,039 W/m K 1000 x 500 x  30 mm</t>
  </si>
  <si>
    <t>1827273592</t>
  </si>
  <si>
    <t>5,017*1,02 'Přepočtené koeficientem množství</t>
  </si>
  <si>
    <t>133</t>
  </si>
  <si>
    <t>622211011</t>
  </si>
  <si>
    <t>Montáž kontaktního zateplení z polystyrenových desek nebo z kombinovaných desek na vnější stěny, tloušťky desek přes 40 do 80 mm_x000d_
kotvit pomocí šroubovaných hmoždinek do nezatvrdlé stěrky přes síťovinu viz. technická zpráva</t>
  </si>
  <si>
    <t>-1017087060</t>
  </si>
  <si>
    <t>sv.stěna portálu</t>
  </si>
  <si>
    <t>1,0*3,2</t>
  </si>
  <si>
    <t>134</t>
  </si>
  <si>
    <t>283759361</t>
  </si>
  <si>
    <t>deska fasádní stabilizovaná z lehčeného šedého paropropustného polystyrenu tl. 80 mm</t>
  </si>
  <si>
    <t>-1479474998</t>
  </si>
  <si>
    <t>3,2*1,05 'Přepočtené koeficientem množství</t>
  </si>
  <si>
    <t>135</t>
  </si>
  <si>
    <t>622211021</t>
  </si>
  <si>
    <t>Montáž kontaktního zateplení z polystyrenových desek nebo z kombinovaných desek na vnější stěny, tloušťky desek přes 80 do 120 mm_x000d_
kotvit pomocí šroubovaných hmoždinek do nezatvrdlé stěrky přes síťovinu viz. technická zpráva</t>
  </si>
  <si>
    <t>1237993082</t>
  </si>
  <si>
    <t>sokl nad terénem</t>
  </si>
  <si>
    <t>0,5*(3,965+1,275+6,15+7,8+6,125+2,125)</t>
  </si>
  <si>
    <t>136</t>
  </si>
  <si>
    <t>283763540</t>
  </si>
  <si>
    <t xml:space="preserve">Desky z lehčených plastů desky z expandovaného polystyrenu  izolační desky 1265 x 615 mm, lambda 0,034 W/m K  EPS  100 x 1250 x 600 mm</t>
  </si>
  <si>
    <t>1684242346</t>
  </si>
  <si>
    <t>Poznámka k položce:
lambda=0,034 [W / m K]</t>
  </si>
  <si>
    <t>13,72*1,05 'Přepočtené koeficientem množství</t>
  </si>
  <si>
    <t>137</t>
  </si>
  <si>
    <t>1583678251</t>
  </si>
  <si>
    <t>5,07*(3,965+1,275+6,15+7,8+6,125+2,125)</t>
  </si>
  <si>
    <t>-3,12*3,16</t>
  </si>
  <si>
    <t>výtah</t>
  </si>
  <si>
    <t>12,26*(2,59+2,875)</t>
  </si>
  <si>
    <t>4,7*(2,875+2,59)</t>
  </si>
  <si>
    <t>0,365*7,56</t>
  </si>
  <si>
    <t>138</t>
  </si>
  <si>
    <t>631515510</t>
  </si>
  <si>
    <t xml:space="preserve">deska sendvičová základní,rohová a zakládací  tl. 120 mm</t>
  </si>
  <si>
    <t>-1728083606</t>
  </si>
  <si>
    <t>139</t>
  </si>
  <si>
    <t>622212002</t>
  </si>
  <si>
    <t>Montáž kontaktního zateplení vnějšího ostění nebo nadpraží z polystyrenových desek hloubky špalet do 200 mm, tloušťky desek do 40 mm</t>
  </si>
  <si>
    <t>1357467210</t>
  </si>
  <si>
    <t>35,3+63,3</t>
  </si>
  <si>
    <t>140</t>
  </si>
  <si>
    <t>283763510</t>
  </si>
  <si>
    <t xml:space="preserve">desky z lehčených plastů desky z expandovaného polystyrenu  N (EPS P) izolační desky 1265 x 615 mm  EPS  40 x 1250 x 600 mm</t>
  </si>
  <si>
    <t>-430076114</t>
  </si>
  <si>
    <t>0,2*35,3</t>
  </si>
  <si>
    <t>0,25*63,3</t>
  </si>
  <si>
    <t>22,885*1,05 'Přepočtené koeficientem množství</t>
  </si>
  <si>
    <t>141</t>
  </si>
  <si>
    <t>622252002</t>
  </si>
  <si>
    <t>Montáž ostatních lišt zateplení</t>
  </si>
  <si>
    <t>-1852248459</t>
  </si>
  <si>
    <t>parapetní</t>
  </si>
  <si>
    <t>35,5+63,3</t>
  </si>
  <si>
    <t>s okapničkou</t>
  </si>
  <si>
    <t>3,2</t>
  </si>
  <si>
    <t>142</t>
  </si>
  <si>
    <t>590514940r</t>
  </si>
  <si>
    <t>lišta parapetní PVC UV 10, 2 m</t>
  </si>
  <si>
    <t>1687412052</t>
  </si>
  <si>
    <t>98,8*1,05 'Přepočtené koeficientem množství</t>
  </si>
  <si>
    <t>143</t>
  </si>
  <si>
    <t>590514920r</t>
  </si>
  <si>
    <t>lišta s okapničkou PVC UV 10/15, 2 m</t>
  </si>
  <si>
    <t>1448315672</t>
  </si>
  <si>
    <t>144</t>
  </si>
  <si>
    <t>621511021</t>
  </si>
  <si>
    <t>Omítka tenkovrstvá akrylátová vnějších ploch probarvená, včetně penetrace podkladu zrnitá, tloušťky 2,0 mm podhledů</t>
  </si>
  <si>
    <t>-1415459246</t>
  </si>
  <si>
    <t>přesah střechy S3</t>
  </si>
  <si>
    <t>4,575</t>
  </si>
  <si>
    <t>145</t>
  </si>
  <si>
    <t>622511021</t>
  </si>
  <si>
    <t>Omítka tenkovrstvá akrylátová vnějších ploch probarvená, včetně penetrace podkladu zrnitá, tloušťky 2,0 mm stěn</t>
  </si>
  <si>
    <t>-1670855292</t>
  </si>
  <si>
    <t>129,262+19,635+5,017</t>
  </si>
  <si>
    <t>146</t>
  </si>
  <si>
    <t>622511111</t>
  </si>
  <si>
    <t>Tenkovrstvá dekorativní mozaiková střednězrnná omítka včetně ochran.nátěru vnějších stěn-sokl</t>
  </si>
  <si>
    <t>-754539886</t>
  </si>
  <si>
    <t>147</t>
  </si>
  <si>
    <t>629135101</t>
  </si>
  <si>
    <t>Vyrovnávací vrstva z cementové malty pod klempířskými prvky šířky do 150 mm</t>
  </si>
  <si>
    <t>-1068615419</t>
  </si>
  <si>
    <t>148</t>
  </si>
  <si>
    <t>629991011</t>
  </si>
  <si>
    <t>Zakrytí výplní otvorů a svislých ploch fólií přilepenou lepící páskou</t>
  </si>
  <si>
    <t>2136511210</t>
  </si>
  <si>
    <t>Podlahy a podlahové konstrukce</t>
  </si>
  <si>
    <t>149</t>
  </si>
  <si>
    <t>631311114</t>
  </si>
  <si>
    <t>Mazanina z betonu prostého tl. přes 50 do 80 mm tř. C 16/20</t>
  </si>
  <si>
    <t>-1524898830</t>
  </si>
  <si>
    <t>S2 portál</t>
  </si>
  <si>
    <t>0,05*1,1*4,7</t>
  </si>
  <si>
    <t>P1</t>
  </si>
  <si>
    <t>0,05*(63,13+17,0)</t>
  </si>
  <si>
    <t>P4</t>
  </si>
  <si>
    <t>0,06*44,74</t>
  </si>
  <si>
    <t>P7 1/3 plochy pro srovnání podlahy</t>
  </si>
  <si>
    <t>0,05*(7,68+44,84+44,97+36,62+13,41)/3</t>
  </si>
  <si>
    <t>0,05*(14,61+44,84+44,97+36,62+18,92)/3</t>
  </si>
  <si>
    <t>P8 1/3 plochy pro srovnání podlahy</t>
  </si>
  <si>
    <t>0,05*(28,15+5,26+3,09+2,28+3,41)/3</t>
  </si>
  <si>
    <t>0,05*(2,28+2,76+2,28+4,86)/3</t>
  </si>
  <si>
    <t>0,05*(28,15+3,09+2,28+3,41)/3</t>
  </si>
  <si>
    <t>P9</t>
  </si>
  <si>
    <t>0,04*6,22*4</t>
  </si>
  <si>
    <t>150</t>
  </si>
  <si>
    <t>631311124</t>
  </si>
  <si>
    <t>Mazanina z betonu prostého bez zvýšených nároků na prostředí tl. přes 80 do 120 mm tř. C 16/20</t>
  </si>
  <si>
    <t>-1013838482</t>
  </si>
  <si>
    <t>P6</t>
  </si>
  <si>
    <t>0,1*1,05*1,675</t>
  </si>
  <si>
    <t>151</t>
  </si>
  <si>
    <t>631311134</t>
  </si>
  <si>
    <t>Mazanina z betonu prostého bez zvýšených nároků na prostředí tl. přes 120 do 240 mm tř. C 16/20</t>
  </si>
  <si>
    <t>963834339</t>
  </si>
  <si>
    <t>S3-prodloužení u hl.schod.</t>
  </si>
  <si>
    <t>0,15*1,6*6,525</t>
  </si>
  <si>
    <t>152</t>
  </si>
  <si>
    <t>631311131</t>
  </si>
  <si>
    <t>Doplnění dosavadních mazanin prostým betonem s dodáním hmot, bez potěru, plochy jednotlivě do 1 m2 a tl. přes 80 mm</t>
  </si>
  <si>
    <t>921086085</t>
  </si>
  <si>
    <t>153</t>
  </si>
  <si>
    <t>631312141</t>
  </si>
  <si>
    <t>Doplnění dosavadních mazanin prostým betonem s dodáním hmot, bez potěru, plochy jednotlivě rýh v dosavadních mazaninách</t>
  </si>
  <si>
    <t>-735718968</t>
  </si>
  <si>
    <t>154</t>
  </si>
  <si>
    <t>631319171</t>
  </si>
  <si>
    <t>Příplatek k mazanině za stržení povrchu spodní vrstvy před vložením výztuže</t>
  </si>
  <si>
    <t>1926874898</t>
  </si>
  <si>
    <t>155</t>
  </si>
  <si>
    <t>631319173</t>
  </si>
  <si>
    <t>Příplatek k cenám mazanin za stržení povrchu spodní vrstvy mazaniny latí před vložením výztuže nebo pletiva pro tl. obou vrstev mazaniny přes 80 do 120 mm</t>
  </si>
  <si>
    <t>959481475</t>
  </si>
  <si>
    <t>156</t>
  </si>
  <si>
    <t>1194322628</t>
  </si>
  <si>
    <t>157</t>
  </si>
  <si>
    <t>631362021</t>
  </si>
  <si>
    <t>Výztuž mazanin ze svařovaných sítí z drátů typu KARI</t>
  </si>
  <si>
    <t>-1305188697</t>
  </si>
  <si>
    <t>S2 portál 4/150/150</t>
  </si>
  <si>
    <t>1,1*4,7*1,35/1000*1,25*1,1</t>
  </si>
  <si>
    <t>S3 prodloužení u schodiště 6/100/100</t>
  </si>
  <si>
    <t>1,6*6,525*4,44/1000*1,25*1,1</t>
  </si>
  <si>
    <t>P1 4/150/150</t>
  </si>
  <si>
    <t>(63,13+17,0)*1,35/1000*1,25*1,1</t>
  </si>
  <si>
    <t>P4 4/150/150</t>
  </si>
  <si>
    <t>44,74*1,35/1000*1,25*1,1</t>
  </si>
  <si>
    <t>P7 4/150/150</t>
  </si>
  <si>
    <t>(7,68+44,84+44,97+36,62+13,41)/3*1,35/1000*1,25*1,1</t>
  </si>
  <si>
    <t>(14,61+44,84+44,97+36,62+18,92)/3*1,35/1000*1,25*1,1</t>
  </si>
  <si>
    <t>P8 4/150/150</t>
  </si>
  <si>
    <t>(28,15+5,26+3,09+2,28+3,41)/3*1,35/1000*1,25*1,1</t>
  </si>
  <si>
    <t>(2,28+2,76+2,28+4,86)/3*1,35/1000*1,25*1,1</t>
  </si>
  <si>
    <t>(28,15+3,09+2,28+3,41)/3*1,35/1000*1,25*1,1</t>
  </si>
  <si>
    <t>P9 4/150/150</t>
  </si>
  <si>
    <t>6,22*4*1,35/1000*1,25*1,1</t>
  </si>
  <si>
    <t>P5 8/100/100</t>
  </si>
  <si>
    <t>1,05*1,675*7,9/1000*1,25*1,1</t>
  </si>
  <si>
    <t>158</t>
  </si>
  <si>
    <t>632451103</t>
  </si>
  <si>
    <t>Potěr cementový samonivelační ze suchých směsí tloušťky přes 5 do 10 mm</t>
  </si>
  <si>
    <t>1762459992</t>
  </si>
  <si>
    <t>vyrovnávací vrstva m.č. 1.12 a 1.11</t>
  </si>
  <si>
    <t>63,13+17,0</t>
  </si>
  <si>
    <t>159</t>
  </si>
  <si>
    <t>635321212</t>
  </si>
  <si>
    <t xml:space="preserve">Násyp z recyklátu pod podlahy se zhutněním, z recyklátu betonového_x000d_
"Poznámka k souboru cen:
1. Ceny jsou určeny pro násyp vodorovný nebo ve spádu pod podlahy, mazaniny, dlažby a pro násypy na     plochých střechách. "_x000d_
</t>
  </si>
  <si>
    <t>-1715716194</t>
  </si>
  <si>
    <t>1,26*0,75*1,375</t>
  </si>
  <si>
    <t>vyrovnávací vrstva po zrušeném schodišti</t>
  </si>
  <si>
    <t>0,35*2,0*1,815</t>
  </si>
  <si>
    <t>Osazování výplní otvorů</t>
  </si>
  <si>
    <t>160</t>
  </si>
  <si>
    <t>642942111</t>
  </si>
  <si>
    <t>Osazování zárubní nebo rámů dveřních kovových obložkových do 2,5 m2 na MC</t>
  </si>
  <si>
    <t>1211011305</t>
  </si>
  <si>
    <t>600/1970:</t>
  </si>
  <si>
    <t>700/1970:</t>
  </si>
  <si>
    <t>800/1970:</t>
  </si>
  <si>
    <t>900/1970:</t>
  </si>
  <si>
    <t>161</t>
  </si>
  <si>
    <t>553311130r</t>
  </si>
  <si>
    <t>zárubeň ocelová obložková 110 600 L/P</t>
  </si>
  <si>
    <t>-970211905</t>
  </si>
  <si>
    <t>162</t>
  </si>
  <si>
    <t>553311150r</t>
  </si>
  <si>
    <t>zárubeň ocelová obložková 110 700 L/P</t>
  </si>
  <si>
    <t>1018831599</t>
  </si>
  <si>
    <t>163</t>
  </si>
  <si>
    <t>553311170r</t>
  </si>
  <si>
    <t>zárubeň ocelová obložková 110 800 L/P</t>
  </si>
  <si>
    <t>-686012763</t>
  </si>
  <si>
    <t>164</t>
  </si>
  <si>
    <t>553311190r</t>
  </si>
  <si>
    <t xml:space="preserve">zárubeň ocelová  obložková 110 900 L/P</t>
  </si>
  <si>
    <t>1627792924</t>
  </si>
  <si>
    <t>165</t>
  </si>
  <si>
    <t>642945111</t>
  </si>
  <si>
    <t>Osazování ocelových zárubní protipožárních nebo protiplynových dveří do vynechaného otvoru, s obetonováním, dveří jednokřídlových do 2,5 m2</t>
  </si>
  <si>
    <t>315270222</t>
  </si>
  <si>
    <t>166</t>
  </si>
  <si>
    <t>553311150</t>
  </si>
  <si>
    <t xml:space="preserve">zárubeň ocelová obložková H 110 700 L/P  pro dveře s PO EW30 DP3</t>
  </si>
  <si>
    <t>739595864</t>
  </si>
  <si>
    <t>167</t>
  </si>
  <si>
    <t>553311170</t>
  </si>
  <si>
    <t>zárubeň ocelová obložková H 110 800 L/P pro dveře s PO EW30 DP3</t>
  </si>
  <si>
    <t>-948841203</t>
  </si>
  <si>
    <t>168</t>
  </si>
  <si>
    <t>553311192r</t>
  </si>
  <si>
    <t>zárubeň ocelová obložková H 110 900 L/P pro dveře s PO EW30 DP3</t>
  </si>
  <si>
    <t>-1555369421</t>
  </si>
  <si>
    <t>169</t>
  </si>
  <si>
    <t>553311191r</t>
  </si>
  <si>
    <t xml:space="preserve">zárubeň ocelová obložková H 110 900 L/P pro dveře s PO EW30 DP3  kouřotěsné</t>
  </si>
  <si>
    <t>-1039547342</t>
  </si>
  <si>
    <t>Trubní vedení - dešťová kanalizace</t>
  </si>
  <si>
    <t>170</t>
  </si>
  <si>
    <t>142673611</t>
  </si>
  <si>
    <t>1,5*1,0*15,0</t>
  </si>
  <si>
    <t>171</t>
  </si>
  <si>
    <t>821574872</t>
  </si>
  <si>
    <t>22,5*0,5 'Přepočtené koeficientem množství</t>
  </si>
  <si>
    <t>172</t>
  </si>
  <si>
    <t>151101101</t>
  </si>
  <si>
    <t>Zřízení pažení a rozepření stěn rýh pro podzemní vedení pro všechny šířky rýhy příložné pro jakoukoliv mezerovitost, hloubky do 2 m</t>
  </si>
  <si>
    <t>-423793119</t>
  </si>
  <si>
    <t>0,5*15,0*2</t>
  </si>
  <si>
    <t>173</t>
  </si>
  <si>
    <t>151101111</t>
  </si>
  <si>
    <t>Odstranění pažení a rozepření stěn rýh pro podzemní vedení s uložením materiálu na vzdálenost do 3 m od kraje výkopu příložné, hloubky do 2 m</t>
  </si>
  <si>
    <t>-968196953</t>
  </si>
  <si>
    <t>174</t>
  </si>
  <si>
    <t>151401501</t>
  </si>
  <si>
    <t>Přepažování rozepření zapažených stěn výkopů při roubení příložném, hloubky do 4 m</t>
  </si>
  <si>
    <t>1398791502</t>
  </si>
  <si>
    <t>0,5*1,0*15,0</t>
  </si>
  <si>
    <t>175</t>
  </si>
  <si>
    <t>161101101</t>
  </si>
  <si>
    <t>Svislé přemístění výkopku bez naložení do dopravní nádoby avšak s vyprázdněním dopravní nádoby na hromadu nebo do dopravního prostředku z horniny tř. 1 až 4, při hloubce výkopu přes 1 do 2,5 m</t>
  </si>
  <si>
    <t>-345535204</t>
  </si>
  <si>
    <t>176</t>
  </si>
  <si>
    <t>162201101</t>
  </si>
  <si>
    <t>Vodorovné přemístění výkopku nebo sypaniny po suchu na obvyklém dopravním prostředku, bez naložení výkopku, avšak se složením bez rozhrnutí z horniny tř. 1 až 4 na vzdálenost do 20 m</t>
  </si>
  <si>
    <t>-992472129</t>
  </si>
  <si>
    <t>tam a zpět</t>
  </si>
  <si>
    <t>1,1*1,0*15,0*2</t>
  </si>
  <si>
    <t>177</t>
  </si>
  <si>
    <t>845177457</t>
  </si>
  <si>
    <t>0,4*1,0*15,0</t>
  </si>
  <si>
    <t>178</t>
  </si>
  <si>
    <t>76370240</t>
  </si>
  <si>
    <t>179</t>
  </si>
  <si>
    <t>833390081</t>
  </si>
  <si>
    <t>6*1,8 'Přepočtené koeficientem množství</t>
  </si>
  <si>
    <t>180</t>
  </si>
  <si>
    <t>175111101</t>
  </si>
  <si>
    <t>Obsypání potrubí ručně sypaninou z vhodných hornin tř. 1 až 4 nebo materiálem připraveným podél výkopu ve vzdálenosti do 3 m od jeho kraje, pro jakoukoliv hloubku výkopu a míru zhutnění bez prohození sypaniny</t>
  </si>
  <si>
    <t>553968280</t>
  </si>
  <si>
    <t>0,2*1,0*15,0</t>
  </si>
  <si>
    <t>181</t>
  </si>
  <si>
    <t>583373020</t>
  </si>
  <si>
    <t>štěrkopísek frakce 0-16</t>
  </si>
  <si>
    <t>-1414484028</t>
  </si>
  <si>
    <t>3*1,8 'Přepočtené koeficientem množství</t>
  </si>
  <si>
    <t>182</t>
  </si>
  <si>
    <t>451572111</t>
  </si>
  <si>
    <t>Lože pod potrubí, stoky a drobné objekty v otevřeném výkopu z kameniva drobného těženého 0 až 4 mm</t>
  </si>
  <si>
    <t>851615459</t>
  </si>
  <si>
    <t>183</t>
  </si>
  <si>
    <t>721242115</t>
  </si>
  <si>
    <t>Lapače střešních splavenin z polypropylenu (PP) DN 110 (HL 600)</t>
  </si>
  <si>
    <t>-179589185</t>
  </si>
  <si>
    <t>184</t>
  </si>
  <si>
    <t>174101101</t>
  </si>
  <si>
    <t>Zásyp sypaninou z jakékoliv horniny s uložením výkopku ve vrstvách se zhutněním jam, šachet, rýh nebo kolem objektů v těchto vykopávkách</t>
  </si>
  <si>
    <t>1003248410</t>
  </si>
  <si>
    <t>1,1*1,0*15,0</t>
  </si>
  <si>
    <t>185</t>
  </si>
  <si>
    <t>871313121</t>
  </si>
  <si>
    <t>Montáž kanalizačního potrubí z plastů z tvrdého PVC těsněných gumovým kroužkem v otevřeném výkopu ve sklonu do 20 % DN 150</t>
  </si>
  <si>
    <t>100098292</t>
  </si>
  <si>
    <t>186</t>
  </si>
  <si>
    <t>286148010</t>
  </si>
  <si>
    <t xml:space="preserve">trubka kanalizační SN10  PP potrubí DN 150/6m</t>
  </si>
  <si>
    <t>904292472</t>
  </si>
  <si>
    <t>15,0/6</t>
  </si>
  <si>
    <t>187</t>
  </si>
  <si>
    <t>286507040</t>
  </si>
  <si>
    <t>Prvky kompletační z neměkčeného polyvinylchloridu pro trubky (novodur) tvarovky tlakové PVC odbočky kanalizační 45° KGEA D 160/110 mm</t>
  </si>
  <si>
    <t>2073017178</t>
  </si>
  <si>
    <t>188</t>
  </si>
  <si>
    <t>286504310</t>
  </si>
  <si>
    <t>Prvky kompletační z neměkčeného polyvinylchloridu pro trubky (novodur) tvarovky tlakové PVC kolena odpadní KGB s hrdlem a těsnícím kroužkem D 110/45°</t>
  </si>
  <si>
    <t>-2143208710</t>
  </si>
  <si>
    <t>Ostatní konstrukce a práce</t>
  </si>
  <si>
    <t>189</t>
  </si>
  <si>
    <t>953312122</t>
  </si>
  <si>
    <t>Vložky svislé do dilatačních spár z polystyrenových desek extrudovaných včetně dodání a osazení, v jakémkoliv zdivu přes 10 do 20 mm</t>
  </si>
  <si>
    <t>-577657092</t>
  </si>
  <si>
    <t>2,35*1,1</t>
  </si>
  <si>
    <t>13,45*0,365*2</t>
  </si>
  <si>
    <t>2,35*6,1</t>
  </si>
  <si>
    <t>190</t>
  </si>
  <si>
    <t>953312125</t>
  </si>
  <si>
    <t>Vložky svislé do dilatačních spár z polystyrenových desek extrudovaných včetně dodání a osazení, v jakémkoliv zdivu přes 40 do 50 mm</t>
  </si>
  <si>
    <t>497469823</t>
  </si>
  <si>
    <t>2,35*5,95</t>
  </si>
  <si>
    <t>191</t>
  </si>
  <si>
    <t>953991221</t>
  </si>
  <si>
    <t>Dodání a osazení hmoždinek včetně vyvrtání otvorů (s dodáním hmot) ve stěnách do zdiva z betonu nebo tvrdého kamene a obkladů, vnější profil hmoždinky 10 až 12 mm</t>
  </si>
  <si>
    <t>1548973830</t>
  </si>
  <si>
    <t>kotvení cihelných pásků</t>
  </si>
  <si>
    <t>(118,826+20,48)*5</t>
  </si>
  <si>
    <t>Lešení a stavební výtahy</t>
  </si>
  <si>
    <t>192</t>
  </si>
  <si>
    <t>941111131</t>
  </si>
  <si>
    <t>Montáž lešení řadového trubkového lehkého pracovního s podlahami s provozním zatížením tř. 3 do 200 kg/m2 šířky tř. W12 přes 1,2 do 1,5 m, výšky do 10 m</t>
  </si>
  <si>
    <t>-1751735386</t>
  </si>
  <si>
    <t>13,5*(31,875+2,125)</t>
  </si>
  <si>
    <t>3,77*(9,84+6,15+11,34)</t>
  </si>
  <si>
    <t>193</t>
  </si>
  <si>
    <t>941111132</t>
  </si>
  <si>
    <t>Montáž lešení řadového trubkového lehkého pracovního s podlahami s provozním zatížením tř. 3 do 200 kg/m2 šířky tř. W12 přes 1,2 do 1,5 m, výšky přes 10 do 25 m</t>
  </si>
  <si>
    <t>1422549873</t>
  </si>
  <si>
    <t>12,3*(5,875+2,59+4,09+2,875)</t>
  </si>
  <si>
    <t>194</t>
  </si>
  <si>
    <t>941111231</t>
  </si>
  <si>
    <t>Montáž lešení řadového trubkového lehkého pracovního s podlahami s provozním zatížením tř. 3 do 200 kg/m2 Příplatek za první a každý další den použití lešení k ceně -1131</t>
  </si>
  <si>
    <t>-181546721</t>
  </si>
  <si>
    <t>562,034*30 'Přepočtené koeficientem množství</t>
  </si>
  <si>
    <t>195</t>
  </si>
  <si>
    <t>941111232</t>
  </si>
  <si>
    <t>Montáž lešení řadového trubkového lehkého pracovního s podlahami s provozním zatížením tř. 3 do 200 kg/m2 Příplatek za první a každý další den použití lešení k ceně -1132</t>
  </si>
  <si>
    <t>-369015342</t>
  </si>
  <si>
    <t>189,789*30 'Přepočtené koeficientem množství</t>
  </si>
  <si>
    <t>196</t>
  </si>
  <si>
    <t>941111831</t>
  </si>
  <si>
    <t>Demontáž lešení řadového trubkového lehkého s podlahami zatížení do 200 kg/m2 š do 1,5 m v do 10 m</t>
  </si>
  <si>
    <t>-1775557715</t>
  </si>
  <si>
    <t>197</t>
  </si>
  <si>
    <t>941111832</t>
  </si>
  <si>
    <t>Demontáž lešení řadového trubkového lehkého pracovního s podlahami s provozním zatížením tř. 3 do 200 kg/m2 šířky tř. W12 přes 1,2 do 1,5 m, výšky přes 10 do 25 m</t>
  </si>
  <si>
    <t>-720154653</t>
  </si>
  <si>
    <t>198</t>
  </si>
  <si>
    <t>944511111</t>
  </si>
  <si>
    <t>Montáž ochranné sítě zavěšené na konstrukci lešení z textilie z umělých vláken</t>
  </si>
  <si>
    <t>-41194963</t>
  </si>
  <si>
    <t>562,034+189,789</t>
  </si>
  <si>
    <t>199</t>
  </si>
  <si>
    <t>944511211</t>
  </si>
  <si>
    <t>Montáž ochranné sítě Příplatek za první a každý další den použití sítě k ceně -1111</t>
  </si>
  <si>
    <t>-1488161801</t>
  </si>
  <si>
    <t>751,823*30 'Přepočtené koeficientem množství</t>
  </si>
  <si>
    <t>200</t>
  </si>
  <si>
    <t>944511811</t>
  </si>
  <si>
    <t>Demontáž ochranné sítě zavěšené na konstrukci lešení z textilie z umělých vláken</t>
  </si>
  <si>
    <t>-1473056293</t>
  </si>
  <si>
    <t>201</t>
  </si>
  <si>
    <t>944711112</t>
  </si>
  <si>
    <t>Montáž záchytné stříšky zřizované současně s lehkým nebo těžkým lešením, šířky přes 1,5 do 2,0 m</t>
  </si>
  <si>
    <t>-518129289</t>
  </si>
  <si>
    <t>31,875+2,125</t>
  </si>
  <si>
    <t>202</t>
  </si>
  <si>
    <t>944711212</t>
  </si>
  <si>
    <t>Montáž záchytné stříšky Příplatek za první a každý další den použití záchytné stříšky k ceně -1112</t>
  </si>
  <si>
    <t>-2066995977</t>
  </si>
  <si>
    <t>34*30 'Přepočtené koeficientem množství</t>
  </si>
  <si>
    <t>203</t>
  </si>
  <si>
    <t>944711812</t>
  </si>
  <si>
    <t>Demontáž záchytné stříšky zřizované současně s lehkým nebo těžkým lešením, šířky přes 1,5 do 2,0 m</t>
  </si>
  <si>
    <t>-359136816</t>
  </si>
  <si>
    <t>204</t>
  </si>
  <si>
    <t>949101111</t>
  </si>
  <si>
    <t>Lešení pomocné pracovní pro objekty pozemních staveb pro zatížení do 150 kg/m2, o výšce lešeňové podlahy do 1,9 m</t>
  </si>
  <si>
    <t>-536844209</t>
  </si>
  <si>
    <t>296,63+6,22</t>
  </si>
  <si>
    <t>(255,35+6,22)*2</t>
  </si>
  <si>
    <t>31,63+32,62+37,29</t>
  </si>
  <si>
    <t>6,22+19,6+26,68</t>
  </si>
  <si>
    <t>205</t>
  </si>
  <si>
    <t>949101112</t>
  </si>
  <si>
    <t>Lešení pomocné pracovní pro objekty pozemních staveb pro zatížení do 150 kg/m2, o výšce lešeňové podlahy přes 1,9 do 3,5 m</t>
  </si>
  <si>
    <t>2091419062</t>
  </si>
  <si>
    <t>Různé dokončovací konstrukce a práce pozemních staveb</t>
  </si>
  <si>
    <t>206</t>
  </si>
  <si>
    <t>95-001a</t>
  </si>
  <si>
    <t>Nezměřitelné práce - zednická výpomoc pro ZTI,ÚT,elektro</t>
  </si>
  <si>
    <t>1736318026</t>
  </si>
  <si>
    <t>207</t>
  </si>
  <si>
    <t>95-002 PSV</t>
  </si>
  <si>
    <t>Požární zabezpečení,tabulky, požární ucpávky apod._x000d_
předpoklad: požární ucpávky cca 50 ks, tabulky 50ks</t>
  </si>
  <si>
    <t>642552028</t>
  </si>
  <si>
    <t>208</t>
  </si>
  <si>
    <t>95-003</t>
  </si>
  <si>
    <t>Vyčištění a repase stávajícího schodiště terasových stupňů 1,5*20*4=120,0 m</t>
  </si>
  <si>
    <t>945309453</t>
  </si>
  <si>
    <t>209</t>
  </si>
  <si>
    <t>95-004</t>
  </si>
  <si>
    <t>D+M tabulky pro označení el. a plynových zařízení a uzávěrů jednotlivých energií</t>
  </si>
  <si>
    <t>1716926191</t>
  </si>
  <si>
    <t>210</t>
  </si>
  <si>
    <t>449321120</t>
  </si>
  <si>
    <t>D+M přístroj hasicí ruční práškový s hasící schopností 21A</t>
  </si>
  <si>
    <t>296443846</t>
  </si>
  <si>
    <t>211</t>
  </si>
  <si>
    <t>95-005</t>
  </si>
  <si>
    <t>Propojení výtahové šachty v místě žb věnců se stáv.budovou pomocí kotevní konstrukce - viz.statika</t>
  </si>
  <si>
    <t>soubor</t>
  </si>
  <si>
    <t>-1529749911</t>
  </si>
  <si>
    <t>212</t>
  </si>
  <si>
    <t>95-006</t>
  </si>
  <si>
    <t>Stažení stropní kce prodloužení podest hl.schodiště oc.táhly R13 ke stáv.budově</t>
  </si>
  <si>
    <t>-471287732</t>
  </si>
  <si>
    <t>213</t>
  </si>
  <si>
    <t>95-007</t>
  </si>
  <si>
    <t>Na styku stávajících kcí objektu s novými konstrukcemi dojde k statickému provázání chemickými kotvami pro spolupůsobení - cca 80%, dl. cca 55 m</t>
  </si>
  <si>
    <t>-1060989177</t>
  </si>
  <si>
    <t>214</t>
  </si>
  <si>
    <t>95-009</t>
  </si>
  <si>
    <t>Nátěr a oprava zábradlí schodiště vč.madla 32,0 m</t>
  </si>
  <si>
    <t>-1087733591</t>
  </si>
  <si>
    <t>215</t>
  </si>
  <si>
    <t>95-010 ozn. 25</t>
  </si>
  <si>
    <t>D+M věžové hodiny - 3x ciferník s hodinovými ručičkami, akustický signál,elektrický pohon</t>
  </si>
  <si>
    <t>-1975391019</t>
  </si>
  <si>
    <t>216</t>
  </si>
  <si>
    <t>95-011 ozn. 26</t>
  </si>
  <si>
    <t>D+M vybavení invalidního wc - viz.popid PSV ozn. 26</t>
  </si>
  <si>
    <t>1533006557</t>
  </si>
  <si>
    <t>217</t>
  </si>
  <si>
    <t>95-012 ozn. 27</t>
  </si>
  <si>
    <t>D+M odvětrání výtahové šachty,potrubí PVC DN200 dl.400mm+2x mřížka se síťovinou</t>
  </si>
  <si>
    <t>-576447519</t>
  </si>
  <si>
    <t>218</t>
  </si>
  <si>
    <t>952901111</t>
  </si>
  <si>
    <t xml:space="preserve">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m_x000d_
"Poznámka k souboru cen: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"_x000d_
</t>
  </si>
  <si>
    <t>1678594513</t>
  </si>
  <si>
    <t>23,48+54,83+37,29+10,67+10,88+12+9,68</t>
  </si>
  <si>
    <t>18,43*3+18,92*2+18,93+9,68+18,94+18,92*2</t>
  </si>
  <si>
    <t>19,2+9,57+9,74+23,76+7,46</t>
  </si>
  <si>
    <t>7,68+63,13+17+44,74+14,61+44,84+44,97+28,15</t>
  </si>
  <si>
    <t>36,62+13,41+5,26+3,09+2,28+3,41+2,28+2,76</t>
  </si>
  <si>
    <t>2,28+4,86+6,22</t>
  </si>
  <si>
    <t>(19,6+26,68+14,61+44,84+44,97+28,15+36,62)*2</t>
  </si>
  <si>
    <t>(18,92+3,09+2,28+3,41+2,28+2,76+2,28+4,86+6,22)*2</t>
  </si>
  <si>
    <t>219</t>
  </si>
  <si>
    <t>952902121</t>
  </si>
  <si>
    <t xml:space="preserve">Čištění budov při provádění oprav a udržovacích prací podlah drsných nebo chodníků zametením_x000d_
"Poznámka k souboru cen: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"_x000d_
</t>
  </si>
  <si>
    <t>610391226</t>
  </si>
  <si>
    <t>Bourání konstrukcí</t>
  </si>
  <si>
    <t>220</t>
  </si>
  <si>
    <t>961044111</t>
  </si>
  <si>
    <t>Bourání základů z betonu prostého</t>
  </si>
  <si>
    <t>-167376468</t>
  </si>
  <si>
    <t>předloženého schodiště</t>
  </si>
  <si>
    <t>0,45*0,8*(1,35*2+2,0)</t>
  </si>
  <si>
    <t>221</t>
  </si>
  <si>
    <t>962032231</t>
  </si>
  <si>
    <t>Bourání zdiva nadzákladového z cihel nebo tvárnic z cihel pálených nebo vápenopískových, na maltu vápennou nebo vápenocementovou, objemu přes 1 m3</t>
  </si>
  <si>
    <t>1656561031</t>
  </si>
  <si>
    <t>boční zdivo předloženého vně schod.</t>
  </si>
  <si>
    <t>0,4*1,0*2,55*2</t>
  </si>
  <si>
    <t>222</t>
  </si>
  <si>
    <t>971035561</t>
  </si>
  <si>
    <t>Vybourání otvorů ve zdivu základovém nebo nadzákladovém z cihel, tvárnic, příčkovek z cihel pálených na maltu cementovou plochy do 1 m2, tl. do 600 mm</t>
  </si>
  <si>
    <t>-477263551</t>
  </si>
  <si>
    <t>0,375*0,9*0,9*8</t>
  </si>
  <si>
    <t>0,375*0,3*0,9*8</t>
  </si>
  <si>
    <t>223</t>
  </si>
  <si>
    <t>971035661</t>
  </si>
  <si>
    <t>Vybourání otvorů ve zdivu základovém nebo nadzákladovém z cihel, tvárnic, příčkovek z cihel pálených na maltu cementovou plochy do 4 m2, tl. do 600 mm</t>
  </si>
  <si>
    <t>-1468892207</t>
  </si>
  <si>
    <t>0,375*1,5*2,4-0,375*0,9*0,9</t>
  </si>
  <si>
    <t>0,375*1,5*2,4-0,375*1,5*0,9</t>
  </si>
  <si>
    <t>0,375*1,5*0,9*3</t>
  </si>
  <si>
    <t>0,375*2,1*0,55*2</t>
  </si>
  <si>
    <t>0,375*1,5*1,5*3-0,375*0,5*0,9*3</t>
  </si>
  <si>
    <t>0,375*1,5*1,0*3</t>
  </si>
  <si>
    <t>224</t>
  </si>
  <si>
    <t>963042819</t>
  </si>
  <si>
    <t>Bourání schodišťových stupňů betonových zhotovených na místě</t>
  </si>
  <si>
    <t>-1051988175</t>
  </si>
  <si>
    <t>předložené vně schod.</t>
  </si>
  <si>
    <t>5*2,45</t>
  </si>
  <si>
    <t>225</t>
  </si>
  <si>
    <t>962052314</t>
  </si>
  <si>
    <t>Bourání zdiva železobetonového pilířů, průřezu do 0,36 m2</t>
  </si>
  <si>
    <t>-1639772722</t>
  </si>
  <si>
    <t>pilíře vstupního predl.schod. 2ks</t>
  </si>
  <si>
    <t>3,14*0,225*0,225*2,9*2</t>
  </si>
  <si>
    <t>226</t>
  </si>
  <si>
    <t>963051110</t>
  </si>
  <si>
    <t>Bourání železobetonových stropů deskových, tl. do 80 mm</t>
  </si>
  <si>
    <t>1886304743</t>
  </si>
  <si>
    <t>zastřešení vstupu</t>
  </si>
  <si>
    <t>0,08*2,56*3,55</t>
  </si>
  <si>
    <t>227</t>
  </si>
  <si>
    <t>962031132</t>
  </si>
  <si>
    <t>Bourání příček z cihel, tvárnic nebo příčkovek z cihel pálených, plných nebo dutých na maltu vápennou nebo vápenocementovou, tl. do 100 mm</t>
  </si>
  <si>
    <t>-1303929792</t>
  </si>
  <si>
    <t>2,675*(1,4*2+1,85)-0,6*2,0*2+2,0*1,0*2</t>
  </si>
  <si>
    <t>2,675*(5,0*4+3,375+2,9+3,375*2+2,375+2,275)</t>
  </si>
  <si>
    <t>2,675*(2,875*2+1,8+1,35+2,0+1,5)</t>
  </si>
  <si>
    <t>-(0,6*2,0*2+0,8*2,0*2+1,3*2,1+0,9*2,0)</t>
  </si>
  <si>
    <t>2,0*(2,625*2+3,375+1,0*2)</t>
  </si>
  <si>
    <t>2,4*2,25*7-0,8*2,0*7</t>
  </si>
  <si>
    <t>2*2,675*(5,0*4+3,375*3+2,9+0,9+1,3+2,375)</t>
  </si>
  <si>
    <t>2*2,675*(3,05+1,5)-3*(0,8*2,0*2+0,9*2,0)</t>
  </si>
  <si>
    <t>2*2,0*(2,625*2+3,375)</t>
  </si>
  <si>
    <t>2*2,4*2,25*7-3*0,8*2,0*7</t>
  </si>
  <si>
    <t>2,675*3,05-0,8*2,0</t>
  </si>
  <si>
    <t>228</t>
  </si>
  <si>
    <t>962031133</t>
  </si>
  <si>
    <t>Bourání příček z cihel, tvárnic nebo příčkovek z cihel pálených, plných nebo dutých na maltu vápennou nebo vápenocementovou, tl. do 150 mm</t>
  </si>
  <si>
    <t>444827068</t>
  </si>
  <si>
    <t>tl. 150 mm - předsazené stěny pisoárů</t>
  </si>
  <si>
    <t>2*3,75+2*1,5+3*2,0*(1,5+2,7+1,05)</t>
  </si>
  <si>
    <t>tl. 125 mm</t>
  </si>
  <si>
    <t>2,675*(6,075+5,2+10,25-0,575+6,4+3,4)</t>
  </si>
  <si>
    <t>-(0,8*2,0*6+0,7*2,0*2)</t>
  </si>
  <si>
    <t>2*2,675*(6,075+5,2+10,25-0,575)</t>
  </si>
  <si>
    <t>-2*(0,8*2,0*4+0,6*2,0)</t>
  </si>
  <si>
    <t>229</t>
  </si>
  <si>
    <t>764001821</t>
  </si>
  <si>
    <t>Demontáž klempířských konstrukcí krytiny ze svitků nebo tabulí do suti</t>
  </si>
  <si>
    <t>-1293790645</t>
  </si>
  <si>
    <t>2,56*3,55</t>
  </si>
  <si>
    <t>230</t>
  </si>
  <si>
    <t>764002871</t>
  </si>
  <si>
    <t>Demontáž klempířských konstrukcí lemování zdí do suti</t>
  </si>
  <si>
    <t>-1275779977</t>
  </si>
  <si>
    <t>u zastř.vstupu</t>
  </si>
  <si>
    <t>3,55</t>
  </si>
  <si>
    <t>231</t>
  </si>
  <si>
    <t>965042141</t>
  </si>
  <si>
    <t>Bourání podkladů pod dlažby nebo litých celistvých podlah a mazanin betonových nebo z litého asfaltu tl. do 100 mm, plochy přes 4 m2</t>
  </si>
  <si>
    <t>-551055865</t>
  </si>
  <si>
    <t>m.č. 1.12 a 1.13 vč.snížení schod.stupně</t>
  </si>
  <si>
    <t>0,1*(3,4*2,875+2,0*3,9)</t>
  </si>
  <si>
    <t>232</t>
  </si>
  <si>
    <t>965042231</t>
  </si>
  <si>
    <t>Bourání podkladů pod dlažby nebo litých celistvých podlah a mazanin betonových nebo z litého asfaltu tl. přes 100 mm, plochy do 4 m2</t>
  </si>
  <si>
    <t>1822593966</t>
  </si>
  <si>
    <t>podesta předloženého schodiště</t>
  </si>
  <si>
    <t>0,15*1,5*3,55</t>
  </si>
  <si>
    <t>1/3 ploch bouraných nášlapných ploch-srovnání výšky</t>
  </si>
  <si>
    <t>(548,272+510,557)/3*0,05</t>
  </si>
  <si>
    <t>-4np</t>
  </si>
  <si>
    <t>-(15,35*6+15,6+20,17+6,53+6,97+1,08+11,98+22,1+35,61)/3*0,05</t>
  </si>
  <si>
    <t>233</t>
  </si>
  <si>
    <t>965049112</t>
  </si>
  <si>
    <t>Bourání podkladů pod dlažby nebo litých celistvých podlah a mazanin Příplatek k cenám za bourání mazanin betonových se svařovanou sítí, tl. přes 100 mm</t>
  </si>
  <si>
    <t>1745611840</t>
  </si>
  <si>
    <t>0,799</t>
  </si>
  <si>
    <t>234</t>
  </si>
  <si>
    <t>965081213</t>
  </si>
  <si>
    <t>Bourání podlah ostatních bez podkladního lože nebo mazaniny z dlaždic s jakoukoliv výplní spár keramických nebo xylolitových tl. do 10 mm, plochy přes 1 m2</t>
  </si>
  <si>
    <t>327389650</t>
  </si>
  <si>
    <t>1.12+1.13</t>
  </si>
  <si>
    <t>3,4*2,875+2,0*3,9</t>
  </si>
  <si>
    <t>1,35*1,225+1,35*1,55+1,8*1,55+1,8*1,225</t>
  </si>
  <si>
    <t>3,05*2,875+2,275*3,375+6,0*3,375+3,55*3,375</t>
  </si>
  <si>
    <t>1,65*2,9+3,45*2,9</t>
  </si>
  <si>
    <t>35,61+53,95-5,25*3,375</t>
  </si>
  <si>
    <t>2np+3np</t>
  </si>
  <si>
    <t>2*(3,3*3,05+2,275*3,375+6,6*3,375)</t>
  </si>
  <si>
    <t>2*(3,55*3,375+2,85*2,9+2,25*2,9)</t>
  </si>
  <si>
    <t>2*(35,61+50,06-5,25*3,375)</t>
  </si>
  <si>
    <t>11,22</t>
  </si>
  <si>
    <t>235</t>
  </si>
  <si>
    <t>965081313</t>
  </si>
  <si>
    <t>Bourání podlah ostatních bez podkladního lože nebo mazaniny z dlaždic s jakoukoliv výplní spár betonových, teracových nebo čedičových tl. do 20 mm, plochy přes 1 m2</t>
  </si>
  <si>
    <t>-1274288756</t>
  </si>
  <si>
    <t>na podestě předl.schod</t>
  </si>
  <si>
    <t>1,5*2,45</t>
  </si>
  <si>
    <t>236</t>
  </si>
  <si>
    <t>965082941</t>
  </si>
  <si>
    <t>Odstranění násypu pod podlahami nebo ochranného násypu na střechách tl. přes 200 mm jakékoliv plochy</t>
  </si>
  <si>
    <t>1836477015</t>
  </si>
  <si>
    <t>násyp pod předl.vně schodištěm</t>
  </si>
  <si>
    <t>(1,0*1,45*2,55)/2</t>
  </si>
  <si>
    <t>237</t>
  </si>
  <si>
    <t>968072455</t>
  </si>
  <si>
    <t>Vybourání kovových rámů oken s křídly, dveřních zárubní, vrat, stěn, ostění nebo obkladů dveřních zárubní, plochy do 2 m2</t>
  </si>
  <si>
    <t>-1007931283</t>
  </si>
  <si>
    <t>0,6*2,0*7</t>
  </si>
  <si>
    <t>0,8*2,0*(6+7+4*3+7*3+3*3)</t>
  </si>
  <si>
    <t>0,7*2,0*3</t>
  </si>
  <si>
    <t>0,9*2,0*4</t>
  </si>
  <si>
    <t>-(0,8*2,0*12+0,6*2,0+0,9*2,0)</t>
  </si>
  <si>
    <t>238</t>
  </si>
  <si>
    <t>968072456</t>
  </si>
  <si>
    <t>Vybourání kovových rámů oken s křídly, dveřních zárubní, vrat, stěn, ostění nebo obkladů dveřních zárubní, plochy přes 2 m2</t>
  </si>
  <si>
    <t>-420109299</t>
  </si>
  <si>
    <t>vstupní dveře</t>
  </si>
  <si>
    <t>1,5*2,85</t>
  </si>
  <si>
    <t>vni 2kř dv</t>
  </si>
  <si>
    <t>1,3*2,1+1,4*2,0</t>
  </si>
  <si>
    <t>239</t>
  </si>
  <si>
    <t>968062374</t>
  </si>
  <si>
    <t>Vybourání dřevěných rámů oken s křídly, dveřních zárubní, vrat, stěn, ostění nebo obkladů rámů oken s křídly zdvojených, plochy do 1 m2</t>
  </si>
  <si>
    <t>-1048495249</t>
  </si>
  <si>
    <t>0,9*0,9</t>
  </si>
  <si>
    <t>240</t>
  </si>
  <si>
    <t>968062375</t>
  </si>
  <si>
    <t>Vybourání dřevěných rámů oken s křídly, dveřních zárubní, vrat, stěn, ostění nebo obkladů rámů oken s křídly zdvojených, plochy do 2 m2</t>
  </si>
  <si>
    <t>2014445214</t>
  </si>
  <si>
    <t>1,5*0,9*13</t>
  </si>
  <si>
    <t>241</t>
  </si>
  <si>
    <t>968062376</t>
  </si>
  <si>
    <t>Vybourání dřevěných rámů oken s křídly, dveřních zárubní, vrat, stěn, ostění nebo obkladů rámů oken s křídly zdvojených, plochy do 4 m2</t>
  </si>
  <si>
    <t>-1379286521</t>
  </si>
  <si>
    <t>1,5*1,5*(31+24)</t>
  </si>
  <si>
    <t>242</t>
  </si>
  <si>
    <t>968072244</t>
  </si>
  <si>
    <t>Vybourání kovových rámů oken s křídly, dveřních zárubní, vrat, stěn, ostění nebo obkladů okenních rámů s křídly jednoduchých, plochy do 1 m2</t>
  </si>
  <si>
    <t>-847863819</t>
  </si>
  <si>
    <t>243</t>
  </si>
  <si>
    <t>962081141</t>
  </si>
  <si>
    <t>Bourání zdiva příček nebo vybourání otvorů ze skleněných tvárnic, tl. do 150 mm</t>
  </si>
  <si>
    <t>1177145114</t>
  </si>
  <si>
    <t>2,1*1,9*8</t>
  </si>
  <si>
    <t>244</t>
  </si>
  <si>
    <t>974032664</t>
  </si>
  <si>
    <t>Vysekání rýh ve stěnách nebo příčkách z dutých cihel, tvárnic, desek pro vtahování nosníků do zdí před vybouráním otvoru do hl. 150 mm, při výšce nosníku do 150 mm</t>
  </si>
  <si>
    <t>-1687326438</t>
  </si>
  <si>
    <t>25*1,3+21*1,9+2,1*4</t>
  </si>
  <si>
    <t>245</t>
  </si>
  <si>
    <t>974031154</t>
  </si>
  <si>
    <t>Vysekání rýh ve zdivu cihelném na maltu vápennou nebo vápenocementovou do hl. 100 mm a šířky do 150 mm</t>
  </si>
  <si>
    <t>1300057345</t>
  </si>
  <si>
    <t>rýhy pro strop</t>
  </si>
  <si>
    <t>5*5,47</t>
  </si>
  <si>
    <t>246</t>
  </si>
  <si>
    <t>973031335</t>
  </si>
  <si>
    <t>Vysekání výklenků nebo kapes ve zdivu z cihel na maltu vápennou nebo vápenocementovou kapes, plochy do 0,16 m2, hl. do 300 mm</t>
  </si>
  <si>
    <t>1252316764</t>
  </si>
  <si>
    <t>(3+4+2+2+6+(12*4))</t>
  </si>
  <si>
    <t>(3+(3*2)+(12*4))*3</t>
  </si>
  <si>
    <t>247</t>
  </si>
  <si>
    <t>973031812</t>
  </si>
  <si>
    <t>Vysekání výklenků nebo kapes ve zdivu z cihel na maltu vápennou nebo vápenocementovou kapes pro zavázání nových příček, tl. do 100 mm</t>
  </si>
  <si>
    <t>-1476484217</t>
  </si>
  <si>
    <t>(15*2,675)</t>
  </si>
  <si>
    <t>(12*2,675)*3</t>
  </si>
  <si>
    <t>248</t>
  </si>
  <si>
    <t>973031813</t>
  </si>
  <si>
    <t>Vysekání výklenků nebo kapes ve zdivu z cihel na maltu vápennou nebo vápenocementovou kapes pro zavázání nových příček, tl. do 150 mm</t>
  </si>
  <si>
    <t>1098833198</t>
  </si>
  <si>
    <t>1-3np</t>
  </si>
  <si>
    <t>2,4*3</t>
  </si>
  <si>
    <t>249</t>
  </si>
  <si>
    <t>973031825</t>
  </si>
  <si>
    <t>Vysekání výklenků nebo kapes ve zdivu z cihel na maltu vápennou nebo vápenocementovou kapes pro zavázání nových zdí, tl. do 450 mm</t>
  </si>
  <si>
    <t>1580970842</t>
  </si>
  <si>
    <t>3,5*2</t>
  </si>
  <si>
    <t>250</t>
  </si>
  <si>
    <t>766691915</t>
  </si>
  <si>
    <t xml:space="preserve">Vyvěšení nebo zavěšení  křídel dveří pl přes 2 m2</t>
  </si>
  <si>
    <t>1727873127</t>
  </si>
  <si>
    <t>vchod.hliníkové proskl.dv.vč.nadsvětlíku</t>
  </si>
  <si>
    <t>251</t>
  </si>
  <si>
    <t>776201812</t>
  </si>
  <si>
    <t>Demontáž povlakových podlahovin lepených ručně s podložkou</t>
  </si>
  <si>
    <t>1872458877</t>
  </si>
  <si>
    <t>5,975*3,375+2,95*5,0+2,9*5,0*6</t>
  </si>
  <si>
    <t>2*(5,975*3,375+2,95*5,375+2,9*5,375*6)</t>
  </si>
  <si>
    <t>252</t>
  </si>
  <si>
    <t>725110811</t>
  </si>
  <si>
    <t>Demontáž klozetů splachovacích s nádrží nebo tlakovým splachovačem</t>
  </si>
  <si>
    <t>-1758089656</t>
  </si>
  <si>
    <t>7+6+2*4</t>
  </si>
  <si>
    <t>253</t>
  </si>
  <si>
    <t>725130811</t>
  </si>
  <si>
    <t>Demontáž pisoárových stání s nádrží 1 dílných</t>
  </si>
  <si>
    <t>-40450595</t>
  </si>
  <si>
    <t>3+5+2*3</t>
  </si>
  <si>
    <t>254</t>
  </si>
  <si>
    <t>725210821</t>
  </si>
  <si>
    <t>Demontáž umyvadel bez výtokových armatur umyvadel</t>
  </si>
  <si>
    <t>-576058082</t>
  </si>
  <si>
    <t>2+13+2*9</t>
  </si>
  <si>
    <t>255</t>
  </si>
  <si>
    <t>725240812</t>
  </si>
  <si>
    <t>Demontáž sprchových kabin a vaniček bez výtokových armatur vaniček</t>
  </si>
  <si>
    <t>-1393568007</t>
  </si>
  <si>
    <t>256</t>
  </si>
  <si>
    <t>725330820</t>
  </si>
  <si>
    <t>Demontáž výlevek bez výtokových armatur a bez nádrže a splachovacího potrubí diturvitových</t>
  </si>
  <si>
    <t>-191828351</t>
  </si>
  <si>
    <t>257</t>
  </si>
  <si>
    <t>725820801</t>
  </si>
  <si>
    <t>Demontáž baterií nástěnných do G 3/4</t>
  </si>
  <si>
    <t>-1137366407</t>
  </si>
  <si>
    <t>2+33+2</t>
  </si>
  <si>
    <t>258</t>
  </si>
  <si>
    <t>725840850</t>
  </si>
  <si>
    <t>Demontáž baterií sprchových diferenciálních T 1954 do G 3/4 x 1</t>
  </si>
  <si>
    <t>1270635446</t>
  </si>
  <si>
    <t>259</t>
  </si>
  <si>
    <t>725810811</t>
  </si>
  <si>
    <t>Demontáž výtokových ventilů nástěnných</t>
  </si>
  <si>
    <t>1279936203</t>
  </si>
  <si>
    <t>25+14+33+2+4</t>
  </si>
  <si>
    <t>260</t>
  </si>
  <si>
    <t>721210814</t>
  </si>
  <si>
    <t>Demontáž kanalizačního příslušenství vpustí podlahových z kyselinovzdorné kameniny DN 125</t>
  </si>
  <si>
    <t>-1524030942</t>
  </si>
  <si>
    <t>261</t>
  </si>
  <si>
    <t>767132811</t>
  </si>
  <si>
    <t>Demontáž stěn a příček z plechu šroubovaných</t>
  </si>
  <si>
    <t>648934858</t>
  </si>
  <si>
    <t>2,0*(1,1*2+1,8)*2</t>
  </si>
  <si>
    <t>3*2,0*(3,55+1,4*3)</t>
  </si>
  <si>
    <t>262</t>
  </si>
  <si>
    <t>764004801</t>
  </si>
  <si>
    <t>Demontáž klempířských konstrukcí žlabu podokapního do suti</t>
  </si>
  <si>
    <t>1820177132</t>
  </si>
  <si>
    <t>0,7+2,5</t>
  </si>
  <si>
    <t>263</t>
  </si>
  <si>
    <t>764004861</t>
  </si>
  <si>
    <t>Demontáž klempířských konstrukcí svodu do suti</t>
  </si>
  <si>
    <t>899147786</t>
  </si>
  <si>
    <t>13,0*2</t>
  </si>
  <si>
    <t>264</t>
  </si>
  <si>
    <t>978012121</t>
  </si>
  <si>
    <t>Otlučení vápenných nebo vápenocementových omítek vnitřních ploch stropů rákosovaných, v rozsahu přes 5 do 10 %</t>
  </si>
  <si>
    <t>1160950677</t>
  </si>
  <si>
    <t>920,52*0,6 'Přepočtené koeficientem množství</t>
  </si>
  <si>
    <t>265</t>
  </si>
  <si>
    <t>978013141</t>
  </si>
  <si>
    <t>Otlučení vápenných nebo vápenocementových omítek vnitřních ploch stěn s vyškrabáním spar, s očištěním zdiva, v rozsahu přes 10 do 30 %</t>
  </si>
  <si>
    <t>1871068376</t>
  </si>
  <si>
    <t>266</t>
  </si>
  <si>
    <t>978013161</t>
  </si>
  <si>
    <t>Otlučení vápenných nebo vápenocementových omítek vnitřních ploch stěn s vyškrabáním spar, s očištěním zdiva, v rozsahu přes 30 do 50 %</t>
  </si>
  <si>
    <t>1462650691</t>
  </si>
  <si>
    <t>267</t>
  </si>
  <si>
    <t>978013191</t>
  </si>
  <si>
    <t>Otlučení vápenných nebo vápenocementových omítek vnitřních ploch stěn s vyškrabáním spar, s očištěním zdiva, v rozsahu přes 50 do 100 %</t>
  </si>
  <si>
    <t>-1874440820</t>
  </si>
  <si>
    <t>1.17 - chodba</t>
  </si>
  <si>
    <t>2,8*16,575-(2,25*2,4*4-0,9*2,0*2+0,9*2,0)</t>
  </si>
  <si>
    <t>2,67*1,9-0,9*0,9</t>
  </si>
  <si>
    <t>2,67*(1,575+3,375+0,575)-0,9*0,9</t>
  </si>
  <si>
    <t>2,8*5,27-2,1*1,9*2</t>
  </si>
  <si>
    <t>2,8*16,575-(2,25*2,4*4-0,9*2,0*2)</t>
  </si>
  <si>
    <t>2,8*5,275-2,1*1,9*2</t>
  </si>
  <si>
    <t>268</t>
  </si>
  <si>
    <t>967031132</t>
  </si>
  <si>
    <t>Přisekání (špicování) plošné nebo rovných ostění zdiva z cihel pálených rovných ostění, bez odstupu, po hrubém vybourání otvorů, na maltu vápennou nebo vápenocementovou</t>
  </si>
  <si>
    <t>-1627395287</t>
  </si>
  <si>
    <t>1,5*0,375*3*24</t>
  </si>
  <si>
    <t>(0,3*0,375)*4+(0,5*0,3)*4</t>
  </si>
  <si>
    <t>(1,5*0,375)*(6+2+7)</t>
  </si>
  <si>
    <t>(0,9*0,375)*6</t>
  </si>
  <si>
    <t>(1,9*0,375)*4</t>
  </si>
  <si>
    <t>(2,4*0,375)*4</t>
  </si>
  <si>
    <t>(2,4*0,5)*14</t>
  </si>
  <si>
    <t>2np-4np</t>
  </si>
  <si>
    <t>((1,5*0,375)*14)*3</t>
  </si>
  <si>
    <t>((0,9*0,375)*6)*3</t>
  </si>
  <si>
    <t>((1,9*0,375)*4)*3</t>
  </si>
  <si>
    <t>(2,4*0,375)*3</t>
  </si>
  <si>
    <t>269</t>
  </si>
  <si>
    <t>721242805</t>
  </si>
  <si>
    <t>Demontáž lapačů střešních splavenin DN 150</t>
  </si>
  <si>
    <t>-2091190940</t>
  </si>
  <si>
    <t>270</t>
  </si>
  <si>
    <t>R96-001</t>
  </si>
  <si>
    <t>Odstranění,odvoz a ekologická likvidace rušeného kanalizačního potrubí vč.zaslepení v příslušných místech</t>
  </si>
  <si>
    <t>-1222531223</t>
  </si>
  <si>
    <t>271</t>
  </si>
  <si>
    <t>R96-002</t>
  </si>
  <si>
    <t>Odstraněné.odvoz a ekologická likvidace rušeného vodovodního potrubí</t>
  </si>
  <si>
    <t>-1057349789</t>
  </si>
  <si>
    <t>997</t>
  </si>
  <si>
    <t>Přesun sutě</t>
  </si>
  <si>
    <t>272</t>
  </si>
  <si>
    <t>997013113</t>
  </si>
  <si>
    <t xml:space="preserve">Vnitrostaveništní doprava suti a vybouraných hmot vodorovně do 50 m svisle s použitím mechanizace pro budovy a haly výšky přes 9 do 12 m_x000d_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"_x000d_
</t>
  </si>
  <si>
    <t>1691047338</t>
  </si>
  <si>
    <t>332,771-133,108</t>
  </si>
  <si>
    <t>273</t>
  </si>
  <si>
    <t>997013213</t>
  </si>
  <si>
    <t>Vnitrostaveništní doprava suti a vybouraných hmot vodorovně do 50 m svisle ručně (nošením po schodech) pro budovy a haly výšky přes 9 do 12 m</t>
  </si>
  <si>
    <t>-1036738788</t>
  </si>
  <si>
    <t>334,157*0,4 'Přepočtené koeficientem množství</t>
  </si>
  <si>
    <t>274</t>
  </si>
  <si>
    <t>997013312</t>
  </si>
  <si>
    <t xml:space="preserve">Shoz suti montáž a demontáž shozu výšky přes 10 do 20 m_x000d_
"Poznámka k souboru cen:
1. Shozy vyšší než 75 m se oceňují individuálně. 2. Výškou se rozumí vzdálenost od vyústění shozu do úrovně plnícího trychtýře. "_x000d_
</t>
  </si>
  <si>
    <t>-134848218</t>
  </si>
  <si>
    <t>275</t>
  </si>
  <si>
    <t>997013322</t>
  </si>
  <si>
    <t xml:space="preserve">Shoz suti montáž a demontáž shozu výšky Příplatek za první a každý další den použití shozu k ceně -3312_x000d_
"Poznámka k souboru cen:
1. Shozy vyšší než 75 m se oceňují individuálně. 2. Výškou se rozumí vzdálenost od vyústění shozu do úrovně plnícího trychtýře. "_x000d_
</t>
  </si>
  <si>
    <t>2120771467</t>
  </si>
  <si>
    <t>11*60 'Přepočtené koeficientem množství</t>
  </si>
  <si>
    <t>276</t>
  </si>
  <si>
    <t>997013501</t>
  </si>
  <si>
    <t>Odvoz suti a vybouraných hmot na skládku nebo meziskládku se složením, na vzdálenost do 1 km</t>
  </si>
  <si>
    <t>-1935609923</t>
  </si>
  <si>
    <t>277</t>
  </si>
  <si>
    <t>997013509</t>
  </si>
  <si>
    <t>Odvoz suti a vybouraných hmot na skládku nebo meziskládku se složením, na vzdálenost Příplatek k ceně za každý další i započatý 1 km přes 1 km</t>
  </si>
  <si>
    <t>-239293611</t>
  </si>
  <si>
    <t>334,157*14 'Přepočtené koeficientem množství</t>
  </si>
  <si>
    <t>278</t>
  </si>
  <si>
    <t>997013831</t>
  </si>
  <si>
    <t>Poplatek za uložení stavebního odpadu na skládce (skládkovné) směsného</t>
  </si>
  <si>
    <t>1913955137</t>
  </si>
  <si>
    <t>998</t>
  </si>
  <si>
    <t>Přesun hmot</t>
  </si>
  <si>
    <t>279</t>
  </si>
  <si>
    <t>998011002</t>
  </si>
  <si>
    <t>Přesun hmot pro budovy občanské výstavby, bydlení, výrobu a služby s nosnou svislou konstrukcí zděnou z cihel, tvárnic nebo kamene vodorovná dopravní vzdálenost do 100 m pro budovy výšky přes 6 do 12 m</t>
  </si>
  <si>
    <t>-39374554</t>
  </si>
  <si>
    <t>PSV</t>
  </si>
  <si>
    <t>Práce a dodávky PSV</t>
  </si>
  <si>
    <t>711</t>
  </si>
  <si>
    <t>Izolace proti vodě, vlhkosti a plynům</t>
  </si>
  <si>
    <t>280</t>
  </si>
  <si>
    <t>711111051</t>
  </si>
  <si>
    <t>Provedení izolace proti zemní vlhkosti natěradly a tmely za studena na ploše vodorovné V dvojnásobným nátěrem tekutou elastickou hydroizolací</t>
  </si>
  <si>
    <t>2040843788</t>
  </si>
  <si>
    <t>5,95*9,74</t>
  </si>
  <si>
    <t>2,0*1,815</t>
  </si>
  <si>
    <t>281</t>
  </si>
  <si>
    <t>245518300</t>
  </si>
  <si>
    <t>hmota stěrková hydroizolační - hydroizolace a protiradonová izolace</t>
  </si>
  <si>
    <t>kg</t>
  </si>
  <si>
    <t>-1958897699</t>
  </si>
  <si>
    <t>61,583*2,5</t>
  </si>
  <si>
    <t>153,958*1,5 'Přepočtené koeficientem množství</t>
  </si>
  <si>
    <t>282</t>
  </si>
  <si>
    <t>711112001</t>
  </si>
  <si>
    <t>Provedení izolace proti zemní vlhkosti natěradly a tmely za studena na ploše svislé S nátěrem penetračním</t>
  </si>
  <si>
    <t>656049733</t>
  </si>
  <si>
    <t>P4,P5,P10</t>
  </si>
  <si>
    <t>u zrušeného schodiště napojení na stáv.hydroizol.</t>
  </si>
  <si>
    <t>283</t>
  </si>
  <si>
    <t>111631500</t>
  </si>
  <si>
    <t>výrobky asfaltové izolační a zálivkové hmoty asfalty oxidované stavebně-izolační k penetraci suchých a očištěných podkladů pod asfaltové izolační krytiny a izolace ALP/9 bal 9 kg</t>
  </si>
  <si>
    <t>-25999532</t>
  </si>
  <si>
    <t>Poznámka k položce:
Spotřeba 0,3-0,4kg/m2 dle povrchu, ředidlo technický benzín</t>
  </si>
  <si>
    <t>61,583*0,4/1000*1,1</t>
  </si>
  <si>
    <t>284</t>
  </si>
  <si>
    <t>711132101</t>
  </si>
  <si>
    <t>Provedení izolace proti zemní vlhkosti pásy na sucho AIP nebo tkaniny na ploše svislé S</t>
  </si>
  <si>
    <t>1144200612</t>
  </si>
  <si>
    <t>ochrana nopové fólie</t>
  </si>
  <si>
    <t>16,82</t>
  </si>
  <si>
    <t>285</t>
  </si>
  <si>
    <t>693111010</t>
  </si>
  <si>
    <t xml:space="preserve">geotextilie geotextilie netkané  IMPREGNOVANÝ (směs pestrých regenerovaných vláken) v rolích cca 25 - 50 m/role 300g/m2  šíře 200 cm</t>
  </si>
  <si>
    <t>1640964317</t>
  </si>
  <si>
    <t>16,82*1,15 'Přepočtené koeficientem množství</t>
  </si>
  <si>
    <t>286</t>
  </si>
  <si>
    <t>711491273</t>
  </si>
  <si>
    <t>Provedení izolace proti tlakové vodě svislé z nopové folie</t>
  </si>
  <si>
    <t>-1993178413</t>
  </si>
  <si>
    <t>0,5*(2,1+6,1+7,8+6,05+1,275+0,9*2+4,6+3,915)</t>
  </si>
  <si>
    <t>287</t>
  </si>
  <si>
    <t>283230310</t>
  </si>
  <si>
    <t>fólie nopová, vč.lišt a doplňků</t>
  </si>
  <si>
    <t>1457875932</t>
  </si>
  <si>
    <t>16,82*1,2 'Přepočtené koeficientem množství</t>
  </si>
  <si>
    <t>288</t>
  </si>
  <si>
    <t>998711102</t>
  </si>
  <si>
    <t>Přesun hmot pro izolace proti vodě, vlhkosti a plynům stanovený z hmotnosti přesunovaného materiálu vodorovná dopravní vzdálenost do 50 m v objektech výšky přes 6 do 12 m</t>
  </si>
  <si>
    <t>2054520569</t>
  </si>
  <si>
    <t>712</t>
  </si>
  <si>
    <t>Povlakové krytiny</t>
  </si>
  <si>
    <t>289</t>
  </si>
  <si>
    <t>712300921r</t>
  </si>
  <si>
    <t>Z 1/3 plochy střechy (S5) se provede vyrovnání pomocí asfaltových pasů (nerovnosti, prohlubně ve střeše) , pod novou vrstvu střešního pláště</t>
  </si>
  <si>
    <t>47838498</t>
  </si>
  <si>
    <t>580/3</t>
  </si>
  <si>
    <t>290</t>
  </si>
  <si>
    <t>628331590</t>
  </si>
  <si>
    <t xml:space="preserve">pás těžký asfaltovaný </t>
  </si>
  <si>
    <t>-436652676</t>
  </si>
  <si>
    <t>193,333*1,1 'Přepočtené koeficientem množství</t>
  </si>
  <si>
    <t>291</t>
  </si>
  <si>
    <t>712341559</t>
  </si>
  <si>
    <t>Provedení povlakové krytiny střech plochých do 10 st. pásy přitavením NAIP v plné ploše</t>
  </si>
  <si>
    <t>607740525</t>
  </si>
  <si>
    <t>S1</t>
  </si>
  <si>
    <t>6,15*9,2-2,6*2,39</t>
  </si>
  <si>
    <t>S3</t>
  </si>
  <si>
    <t>1,6*6,525</t>
  </si>
  <si>
    <t>S4</t>
  </si>
  <si>
    <t>2,875*2,59</t>
  </si>
  <si>
    <t>S5</t>
  </si>
  <si>
    <t>580</t>
  </si>
  <si>
    <t>292</t>
  </si>
  <si>
    <t>283220011</t>
  </si>
  <si>
    <t>bitumenová hydroizolace s odolností proti ÚV záření - vrstva s posypem</t>
  </si>
  <si>
    <t>-831919444</t>
  </si>
  <si>
    <t>648,252*1,1 'Přepočtené koeficientem množství</t>
  </si>
  <si>
    <t>293</t>
  </si>
  <si>
    <t>712990812</t>
  </si>
  <si>
    <t>Odstranění ze střech - ostatní práce násypu nebo nánosu do 10 st., tl. přes 30 do 50 mm</t>
  </si>
  <si>
    <t>1683423889</t>
  </si>
  <si>
    <t>294</t>
  </si>
  <si>
    <t>998712102</t>
  </si>
  <si>
    <t>Přesun hmot pro povlakové krytiny stanovený z hmotnosti přesunovaného materiálu vodorovná dopravní vzdálenost do 50 m v objektech výšky přes 6 do 12 m</t>
  </si>
  <si>
    <t>64482133</t>
  </si>
  <si>
    <t>713</t>
  </si>
  <si>
    <t>Izolace tepelné</t>
  </si>
  <si>
    <t>295</t>
  </si>
  <si>
    <t>713111111</t>
  </si>
  <si>
    <t>Montáž tepelné izolace stropů rohožemi, pásy, dílci, deskami, bloky (izolační materiál ve specifikaci) vrchem bez překrytí lepenkou kladenými volně</t>
  </si>
  <si>
    <t>1211874495</t>
  </si>
  <si>
    <t>S1 - spádové klíny 40-220 mm</t>
  </si>
  <si>
    <t>S3 - tl. 150 mm</t>
  </si>
  <si>
    <t>6,22</t>
  </si>
  <si>
    <t>S4 - tl. 40 mm - 60 mm</t>
  </si>
  <si>
    <t>296</t>
  </si>
  <si>
    <t>283759130</t>
  </si>
  <si>
    <t>Desky z lehčených plastů desky z pěnového polystyrénu - samozhášivého typ EPS 100S stabil, objemová hmotnost 20 - 25 kg/m3 tepelně izolační desky pro izolace ploché střechy nebo podlahy rozměr 1000 x 500 mm, lambda 0,037 [W / m K] formát 1000 x 500 (1000) mm</t>
  </si>
  <si>
    <t>-353963981</t>
  </si>
  <si>
    <t>Poznámka k položce:
lambda=0,037 [W / m K]</t>
  </si>
  <si>
    <t>(6,15*9,2-2,6*2,39)*(0,04+0,22)/2</t>
  </si>
  <si>
    <t>6,22*0,15</t>
  </si>
  <si>
    <t>2,875*2,59*(0,04+0,06)/2</t>
  </si>
  <si>
    <t>297</t>
  </si>
  <si>
    <t>713121111</t>
  </si>
  <si>
    <t>Montáž tepelné izolace podlah rohožemi, pásy, deskami, dílci, bloky (izolační materiál ve specifikaci) kladenými volně jednovrstvá</t>
  </si>
  <si>
    <t>-916815840</t>
  </si>
  <si>
    <t>P1 m.č. 1.12 a 1.11</t>
  </si>
  <si>
    <t>298</t>
  </si>
  <si>
    <t>283758790</t>
  </si>
  <si>
    <t>Desky z lehčených plastů desky z pěnového polystyrénu - samozhášivého typ EPS 100Z (EPS 100S), objemová hmotnost 20 - 25 kg/m3 tepelně izolační desky pro izolace s vysokými nároky na pevnost v tlaku a ohybu (vysoce zatížené podlahy,střechy apod.) rozměr 1000 x 500 mm, lambda=0,037 [W / m K] 40 mm</t>
  </si>
  <si>
    <t>375137339</t>
  </si>
  <si>
    <t>80,13*1,02 'Přepočtené koeficientem množství</t>
  </si>
  <si>
    <t>299</t>
  </si>
  <si>
    <t>713121121</t>
  </si>
  <si>
    <t>Montáž tepelné izolace podlah rohožemi, pásy, deskami, dílci, bloky (izolační materiál ve specifikaci) kladenými volně dvouvrstvá</t>
  </si>
  <si>
    <t>-546138274</t>
  </si>
  <si>
    <t>P4 tl. 50+80 mm</t>
  </si>
  <si>
    <t>300</t>
  </si>
  <si>
    <t>283758800</t>
  </si>
  <si>
    <t>Desky z lehčených plastů desky z pěnového polystyrénu - samozhášivého typ EPS 100Z (EPS 100S), objemová hmotnost 20 - 25 kg/m3 tepelně izolační desky pro izolace s vysokými nároky na pevnost v tlaku a ohybu (vysoce zatížené podlahy,střechy apod.) rozměr 1000 x 500 mm, lambda=0,037 [W / m K] 50 mm</t>
  </si>
  <si>
    <t>267762313</t>
  </si>
  <si>
    <t>44,74*1,02 'Přepočtené koeficientem množství</t>
  </si>
  <si>
    <t>301</t>
  </si>
  <si>
    <t>283758830</t>
  </si>
  <si>
    <t>Desky z lehčených plastů desky z pěnového polystyrénu - samozhášivého typ EPS 100Z (EPS 100S), objemová hmotnost 20 - 25 kg/m3 tepelně izolační desky pro izolace s vysokými nároky na pevnost v tlaku a ohybu (vysoce zatížené podlahy,střechy apod.) rozměr 1000 x 500 mm, lambda=0,037 [W / m K] 80 mm</t>
  </si>
  <si>
    <t>176787154</t>
  </si>
  <si>
    <t>302</t>
  </si>
  <si>
    <t>713121211</t>
  </si>
  <si>
    <t>Montáž tepelné izolace podlah okrajovými pásky kladenými volně</t>
  </si>
  <si>
    <t>-217149188</t>
  </si>
  <si>
    <t>303</t>
  </si>
  <si>
    <t>631402740</t>
  </si>
  <si>
    <t>pásek okrajový - dilatační pásek podlaha/svislá konstrukce tl.12 mm</t>
  </si>
  <si>
    <t>-414658707</t>
  </si>
  <si>
    <t>818,014*1,1 'Přepočtené koeficientem množství</t>
  </si>
  <si>
    <t>304</t>
  </si>
  <si>
    <t>713131145</t>
  </si>
  <si>
    <t>Montáž tepelné izolace stěn rohožemi, pásy, deskami, dílci, bloky (izolační materiál ve specifikaci) lepením bodově</t>
  </si>
  <si>
    <t>-794838083</t>
  </si>
  <si>
    <t>sokl pod terénem</t>
  </si>
  <si>
    <t>305</t>
  </si>
  <si>
    <t>-1969307994</t>
  </si>
  <si>
    <t>306</t>
  </si>
  <si>
    <t>713141181</t>
  </si>
  <si>
    <t>Montáž izolace tepelné střech plochých tl přes 170 mm mechanicky kotveno</t>
  </si>
  <si>
    <t>88587320</t>
  </si>
  <si>
    <t>polystyrer s nakašírovanou vrstvou tl.200</t>
  </si>
  <si>
    <t>Součet</t>
  </si>
  <si>
    <t>307</t>
  </si>
  <si>
    <t>283722090</t>
  </si>
  <si>
    <t xml:space="preserve">Desky z lehčených plastů kašírované izolační dílce plochých střech a podlah EPS deska z polystyrenu EPS 100 Z + bitumenový pás V 13 3000 x 1000 mm tl.  200 mm</t>
  </si>
  <si>
    <t>443485953</t>
  </si>
  <si>
    <t>Poznámka k položce:
Stabilizovaný pěnový polystyren kašírovaný bitumenovými střešními pásy.</t>
  </si>
  <si>
    <t>57,812*1,02 'Přepočtené koeficientem množství</t>
  </si>
  <si>
    <t>308</t>
  </si>
  <si>
    <t>713191133</t>
  </si>
  <si>
    <t>Montáž tepelné izolace stavebních konstrukcí - doplňky a konstrukční součásti podlah, stropů vrchem nebo střech překrytím fólií položenou volně s přelepením spojů</t>
  </si>
  <si>
    <t>-1109237942</t>
  </si>
  <si>
    <t>S1+S4</t>
  </si>
  <si>
    <t>50,366+7,446</t>
  </si>
  <si>
    <t>309</t>
  </si>
  <si>
    <t>283292600</t>
  </si>
  <si>
    <t xml:space="preserve">fólie  parotěsná</t>
  </si>
  <si>
    <t>173390951</t>
  </si>
  <si>
    <t>57,812*1,15 'Přepočtené koeficientem množství</t>
  </si>
  <si>
    <t>310</t>
  </si>
  <si>
    <t>-1086983407</t>
  </si>
  <si>
    <t>63,13+17,0+44,74</t>
  </si>
  <si>
    <t>311</t>
  </si>
  <si>
    <t>283292760r</t>
  </si>
  <si>
    <t>ochranná fólie</t>
  </si>
  <si>
    <t>-727912970</t>
  </si>
  <si>
    <t>124,87*1,15 'Přepočtené koeficientem množství</t>
  </si>
  <si>
    <t>312</t>
  </si>
  <si>
    <t>998713102</t>
  </si>
  <si>
    <t>Přesun hmot pro izolace tepelné stanovený z hmotnosti přesunovaného materiálu vodorovná dopravní vzdálenost do 50 m v objektech výšky přes 6 m do 12 m</t>
  </si>
  <si>
    <t>1713914228</t>
  </si>
  <si>
    <t>721</t>
  </si>
  <si>
    <t>Zdravotechnika - vnitřní kanalizace</t>
  </si>
  <si>
    <t>313</t>
  </si>
  <si>
    <t>721100911</t>
  </si>
  <si>
    <t>Zazátkování hrdla potrubí kanalizačního</t>
  </si>
  <si>
    <t>-2117764604</t>
  </si>
  <si>
    <t>314</t>
  </si>
  <si>
    <t>721174043</t>
  </si>
  <si>
    <t>Potrubí z plastových trub HT Systém (polypropylenové PPs) připojovací DN 50</t>
  </si>
  <si>
    <t>1112046544</t>
  </si>
  <si>
    <t>315</t>
  </si>
  <si>
    <t>721174045</t>
  </si>
  <si>
    <t>Potrubí z plastových trub HT Systém (polypropylenové PPs) připojovací DN 100</t>
  </si>
  <si>
    <t>1157032831</t>
  </si>
  <si>
    <t>316</t>
  </si>
  <si>
    <t>721194105</t>
  </si>
  <si>
    <t>Vyvedení a upevnění odpadních výpustek DN 50</t>
  </si>
  <si>
    <t>2123172647</t>
  </si>
  <si>
    <t>317</t>
  </si>
  <si>
    <t>721194109</t>
  </si>
  <si>
    <t>Vyvedení a upevnění odpadních výpustek DN 100</t>
  </si>
  <si>
    <t>1782023585</t>
  </si>
  <si>
    <t>318</t>
  </si>
  <si>
    <t>721290123</t>
  </si>
  <si>
    <t>Zkouška těsnosti kanalizace v objektech kouřem do DN 300</t>
  </si>
  <si>
    <t>-843938674</t>
  </si>
  <si>
    <t>319</t>
  </si>
  <si>
    <t>R721-001</t>
  </si>
  <si>
    <t>Stropní úchytky pro potrubí z PP, DN 110</t>
  </si>
  <si>
    <t>1627123784</t>
  </si>
  <si>
    <t>320</t>
  </si>
  <si>
    <t>R721-002</t>
  </si>
  <si>
    <t>Stropní úchytky pro porubí z PP, DN 50</t>
  </si>
  <si>
    <t>-536893333</t>
  </si>
  <si>
    <t>321</t>
  </si>
  <si>
    <t>286116040</t>
  </si>
  <si>
    <t xml:space="preserve">Trubky z polyvinylchloridu kanalizace domovní a uliční KG - Systém (PVC) čistící kus se šroubovacím  víkem KGEA KGEA DN 100</t>
  </si>
  <si>
    <t>-1236139880</t>
  </si>
  <si>
    <t>322</t>
  </si>
  <si>
    <t>998721102</t>
  </si>
  <si>
    <t>Přesun hmot pro vnitřní kanalizace stanovený z hmotnosti přesunovaného materiálu vodorovná dopravní vzdálenost do 50 m v objektech výšky přes 6 do 12 m</t>
  </si>
  <si>
    <t>-658684683</t>
  </si>
  <si>
    <t>722</t>
  </si>
  <si>
    <t>Zdravotechnika - vnitřní vodovod</t>
  </si>
  <si>
    <t>323</t>
  </si>
  <si>
    <t>722174003</t>
  </si>
  <si>
    <t>Potrubí z plastových trubek z polypropylenu (PPR) svařovaných polyfuzně PN 16 (SDR 7,4) D 25 x 3,5</t>
  </si>
  <si>
    <t>1268949037</t>
  </si>
  <si>
    <t>324</t>
  </si>
  <si>
    <t>722174004</t>
  </si>
  <si>
    <t>Potrubí z plastových trubek z polypropylenu (PPR) svařovaných polyfuzně PN 16 (SDR 7,4) D 32 x 4,4</t>
  </si>
  <si>
    <t>1752319814</t>
  </si>
  <si>
    <t>325</t>
  </si>
  <si>
    <t>722181222</t>
  </si>
  <si>
    <t>Ochrana potrubí tepelně izolačními trubicemi z pěnového polyetylenu PE přilepenými v příčných a podélných spojích, tloušťky izolace přes 6 do 10 mm, vnitřního průměru DN přes 22 do 42 mm</t>
  </si>
  <si>
    <t>-1918961050</t>
  </si>
  <si>
    <t>326</t>
  </si>
  <si>
    <t>722190401</t>
  </si>
  <si>
    <t>Zřízení přípojek na potrubí vyvedení a upevnění výpustek do DN 25</t>
  </si>
  <si>
    <t>-793809538</t>
  </si>
  <si>
    <t>327</t>
  </si>
  <si>
    <t>722190901</t>
  </si>
  <si>
    <t>Opravy ostatní uzavření nebo otevření vodovodního potrubí při opravách včetně vypuštění a napuštění</t>
  </si>
  <si>
    <t>1817858865</t>
  </si>
  <si>
    <t>328</t>
  </si>
  <si>
    <t>722232044R</t>
  </si>
  <si>
    <t>Kohout kulový přímý G 3/4 PN 42 do 185°C vnitřní závit</t>
  </si>
  <si>
    <t>1926519810</t>
  </si>
  <si>
    <t>329</t>
  </si>
  <si>
    <t>722290226</t>
  </si>
  <si>
    <t>Zkoušky, proplach a desinfekce vodovodního potrubí zkoušky těsnosti vodovodního potrubí závitového do DN 50</t>
  </si>
  <si>
    <t>-552381275</t>
  </si>
  <si>
    <t>330</t>
  </si>
  <si>
    <t>722290234</t>
  </si>
  <si>
    <t>Zkoušky, proplach a desinfekce vodovodního potrubí proplach a desinfekce vodovodního potrubí do DN 80</t>
  </si>
  <si>
    <t>531199275</t>
  </si>
  <si>
    <t>331</t>
  </si>
  <si>
    <t>R722-001</t>
  </si>
  <si>
    <t>Stropní úchytky pro potrubí z PP-R 80 PN 16, DN 25</t>
  </si>
  <si>
    <t>1561925455</t>
  </si>
  <si>
    <t>332</t>
  </si>
  <si>
    <t>998722102</t>
  </si>
  <si>
    <t>Přesun hmot pro vnitřní vodovod stanovený z hmotnosti přesunovaného materiálu vodorovná dopravní vzdálenost do 50 m v objektech výšky přes 6 do 12 m</t>
  </si>
  <si>
    <t>1973493087</t>
  </si>
  <si>
    <t>725</t>
  </si>
  <si>
    <t>Zdravotechnika - zařizovací předměty</t>
  </si>
  <si>
    <t>333</t>
  </si>
  <si>
    <t>725111131</t>
  </si>
  <si>
    <t>Zařízení záchodů splachovače nádržkové plastové vysokopoložené</t>
  </si>
  <si>
    <t>459358103</t>
  </si>
  <si>
    <t>334</t>
  </si>
  <si>
    <t>725112021</t>
  </si>
  <si>
    <t>Zařízení záchodů klozety keramické závěsné na nosné stěny s hlubokým splachováním odpad vodorovný</t>
  </si>
  <si>
    <t>638141580</t>
  </si>
  <si>
    <t>335</t>
  </si>
  <si>
    <t>725112173</t>
  </si>
  <si>
    <t>Závěsný klozet keramický pro imobilní</t>
  </si>
  <si>
    <t>270104620</t>
  </si>
  <si>
    <t>336</t>
  </si>
  <si>
    <t>725121502</t>
  </si>
  <si>
    <t>Pisoárové záchodky keramické bez splachovací nádrže urinál bez odsávání s otvorem pro ventil</t>
  </si>
  <si>
    <t>-2071434529</t>
  </si>
  <si>
    <t>337</t>
  </si>
  <si>
    <t>725211623</t>
  </si>
  <si>
    <t>Umyvadla keramická bez výtokových armatur se zápachovou uzávěrkou připevněná na stěnu šrouby bílá se sloupem 600 mm</t>
  </si>
  <si>
    <t>1459606146</t>
  </si>
  <si>
    <t>338</t>
  </si>
  <si>
    <t>725211641r</t>
  </si>
  <si>
    <t>Umyvadla keramická bez výtokových armatur se zápachovou uzávěrkou připevněná na stěnu šrouby s odkládacími plochami 670 mm bílá - pro imobilní</t>
  </si>
  <si>
    <t>1696939376</t>
  </si>
  <si>
    <t>339</t>
  </si>
  <si>
    <t>725331111</t>
  </si>
  <si>
    <t>Výlevky bez výtokových armatur a splachovací nádrže keramické se sklopnou plastovou mřížkou 425 mm</t>
  </si>
  <si>
    <t>646835578</t>
  </si>
  <si>
    <t>340</t>
  </si>
  <si>
    <t>725811302R</t>
  </si>
  <si>
    <t>Ventil pisoárový tlačný samouzavírací s omezenou dobou výtoku 4 l/min G 1/2</t>
  </si>
  <si>
    <t>592231384</t>
  </si>
  <si>
    <t>341</t>
  </si>
  <si>
    <t>725813111</t>
  </si>
  <si>
    <t>Ventily rohové bez připojovací trubičky nebo flexi hadičky G 1/2</t>
  </si>
  <si>
    <t>1513434897</t>
  </si>
  <si>
    <t>342</t>
  </si>
  <si>
    <t>551908900R</t>
  </si>
  <si>
    <t>díly (sestavy) k armaturám bytovým a ostatním drobným armaturám instalačním hadice flexibilní hadice flexibilní 3,8" délka 350 mm</t>
  </si>
  <si>
    <t>-1742414977</t>
  </si>
  <si>
    <t>343</t>
  </si>
  <si>
    <t>725821316R</t>
  </si>
  <si>
    <t>Baterie pro výlevku nástěnné pákové s otáčivým plochým ústím a délkou ramínka 300 mm</t>
  </si>
  <si>
    <t>587150735</t>
  </si>
  <si>
    <t>344</t>
  </si>
  <si>
    <t>725821317</t>
  </si>
  <si>
    <t>Baterie umyvadlová stojánková paková pro imobilní</t>
  </si>
  <si>
    <t>-1938062233</t>
  </si>
  <si>
    <t>345</t>
  </si>
  <si>
    <t>725822612</t>
  </si>
  <si>
    <t>Baterie umyvadlové stojánkové pákové s výpustí</t>
  </si>
  <si>
    <t>-1540323152</t>
  </si>
  <si>
    <t>346</t>
  </si>
  <si>
    <t>725851325R</t>
  </si>
  <si>
    <t>Ventil odpadní umyvadlový bez přepadu G 5/4</t>
  </si>
  <si>
    <t>-2042836017</t>
  </si>
  <si>
    <t>347</t>
  </si>
  <si>
    <t>725861102R</t>
  </si>
  <si>
    <t>Zápachová uzávěrka pro umyvadla DN 40</t>
  </si>
  <si>
    <t>1248699345</t>
  </si>
  <si>
    <t>348</t>
  </si>
  <si>
    <t>725865411R</t>
  </si>
  <si>
    <t>Zápachová uzávěrka pisoárová DN 32/40</t>
  </si>
  <si>
    <t>-1166116287</t>
  </si>
  <si>
    <t>349</t>
  </si>
  <si>
    <t>725980123</t>
  </si>
  <si>
    <t>Dvířka 30/30</t>
  </si>
  <si>
    <t>-751949539</t>
  </si>
  <si>
    <t>350</t>
  </si>
  <si>
    <t>998725102</t>
  </si>
  <si>
    <t>Přesun hmot pro zařizovací předměty stanovený z hmotnosti přesunovaného materiálu vodorovná dopravní vzdálenost do 50 m v objektech výšky přes 6 do 12 m</t>
  </si>
  <si>
    <t>354675313</t>
  </si>
  <si>
    <t>726</t>
  </si>
  <si>
    <t>Zdravotechnika - předstěnové instalace</t>
  </si>
  <si>
    <t>351</t>
  </si>
  <si>
    <t>726111031</t>
  </si>
  <si>
    <t>Předstěnové instalační systémy pro zazdění do masivních zděných konstrukcí pro závěsné klozety ovládání zepředu, stavební výška 1080 mm</t>
  </si>
  <si>
    <t>-1991941869</t>
  </si>
  <si>
    <t>352</t>
  </si>
  <si>
    <t>726141031</t>
  </si>
  <si>
    <t>Předstěnové instalační systémy do kombinovaných stěn do masivních nebo lehkých stěn s kovovou konstrukcí pro závěsné klozety ovládání zepředu a shora stavební výška 980 mm</t>
  </si>
  <si>
    <t>-407914917</t>
  </si>
  <si>
    <t>353</t>
  </si>
  <si>
    <t>726191002</t>
  </si>
  <si>
    <t>Souprava pro předstěnovou montáž</t>
  </si>
  <si>
    <t>-1837482004</t>
  </si>
  <si>
    <t>354</t>
  </si>
  <si>
    <t>998726112</t>
  </si>
  <si>
    <t>Přesun hmot pro instalační prefabrikáty stanovený z hmotnosti přesunovaného materiálu vodorovná dopravní vzdálenost do 50 m v objektech výšky přes 6 m do 12 m</t>
  </si>
  <si>
    <t>-1437297429</t>
  </si>
  <si>
    <t>730</t>
  </si>
  <si>
    <t>Ústřední vytápění - izolace tepelné</t>
  </si>
  <si>
    <t>355</t>
  </si>
  <si>
    <t>713463411</t>
  </si>
  <si>
    <t>Montáž izolace tepelné potrubí a ohybů tvarovkami nebo deskami potrubními pouzdry návlekovými izolačními hadicemi potrubí a ohybů</t>
  </si>
  <si>
    <t>CS ÚRS 2016 01</t>
  </si>
  <si>
    <t>-41796883</t>
  </si>
  <si>
    <t>356</t>
  </si>
  <si>
    <t>63115502230</t>
  </si>
  <si>
    <t>Izolační hadice na bázi polyetylenu 0,038w0k,102°C síla 30mm pro potrubí DN 15</t>
  </si>
  <si>
    <t>24743073</t>
  </si>
  <si>
    <t>357</t>
  </si>
  <si>
    <t>6315504230</t>
  </si>
  <si>
    <t>Izolační hadice na bázi polyetylenu 0,038w0k,102°C síla 30mm pro potrubí DN 32</t>
  </si>
  <si>
    <t>-860546699</t>
  </si>
  <si>
    <t>358</t>
  </si>
  <si>
    <t>6315504821</t>
  </si>
  <si>
    <t>Izolační hadice na bázi polyetylenu 0,038w0k, 102°C síla 30mm pro potrubí DN 40</t>
  </si>
  <si>
    <t>-1616030625</t>
  </si>
  <si>
    <t>359</t>
  </si>
  <si>
    <t>6315506030</t>
  </si>
  <si>
    <t>Izolační hadice na bázi polyetylenu 0,038w0k,102°C síla 30mm pro potrubí DN 50</t>
  </si>
  <si>
    <t>54282083</t>
  </si>
  <si>
    <t>360</t>
  </si>
  <si>
    <t>6315510200</t>
  </si>
  <si>
    <t>Plastové spojovací spony</t>
  </si>
  <si>
    <t>-401068258</t>
  </si>
  <si>
    <t>361</t>
  </si>
  <si>
    <t>6315510201</t>
  </si>
  <si>
    <t>Spojovací páska 3mmx50mmx50m</t>
  </si>
  <si>
    <t>-373537694</t>
  </si>
  <si>
    <t>362</t>
  </si>
  <si>
    <t>998713103</t>
  </si>
  <si>
    <t xml:space="preserve">Přesun hmot tonážní pro izolace tepelné v objektech </t>
  </si>
  <si>
    <t>-2041293646</t>
  </si>
  <si>
    <t>731</t>
  </si>
  <si>
    <t>Ústřední vytápění - kotelny</t>
  </si>
  <si>
    <t>363</t>
  </si>
  <si>
    <t>731341130</t>
  </si>
  <si>
    <t>Hadice napouštěcí pryžové D 16/23</t>
  </si>
  <si>
    <t>140911422</t>
  </si>
  <si>
    <t>364</t>
  </si>
  <si>
    <t>998731101</t>
  </si>
  <si>
    <t>Přesun hmot pro kotelny stanovený z hmotnosti přesunovaného materiálu vodorovná dopravní vzdálenost do 50 m v objektech výšky do 6 m</t>
  </si>
  <si>
    <t>873805092</t>
  </si>
  <si>
    <t>732</t>
  </si>
  <si>
    <t>Ústřední vytápění - strojovny</t>
  </si>
  <si>
    <t>365</t>
  </si>
  <si>
    <t>732199100</t>
  </si>
  <si>
    <t>Montáž štítků orientačních</t>
  </si>
  <si>
    <t>1187329312</t>
  </si>
  <si>
    <t>366</t>
  </si>
  <si>
    <t>Orientační štítky</t>
  </si>
  <si>
    <t>-552401676</t>
  </si>
  <si>
    <t>367</t>
  </si>
  <si>
    <t>998732101</t>
  </si>
  <si>
    <t>Přesun hmot pro strojovny stanovený z hmotnosti přesunovaného materiálu vodorovná dopravní vzdálenost do 50 m v objektech výšky do 6 m</t>
  </si>
  <si>
    <t>-700688102</t>
  </si>
  <si>
    <t>733</t>
  </si>
  <si>
    <t>Ústřední vytápění - rozvodné potrubí</t>
  </si>
  <si>
    <t>368</t>
  </si>
  <si>
    <t>733110803</t>
  </si>
  <si>
    <t>Demontáž potrubí z trubek ocelových závitových DN do 15</t>
  </si>
  <si>
    <t>359203070</t>
  </si>
  <si>
    <t>369</t>
  </si>
  <si>
    <t>733110806</t>
  </si>
  <si>
    <t>Demontáž potrubí z trubek ocelových závitových DN přes 15 do 32</t>
  </si>
  <si>
    <t>1881296360</t>
  </si>
  <si>
    <t>370</t>
  </si>
  <si>
    <t>733110808</t>
  </si>
  <si>
    <t>Demontáž potrubí z trubek ocelových závitových DN přes 32 do 50</t>
  </si>
  <si>
    <t>-990497929</t>
  </si>
  <si>
    <t>371</t>
  </si>
  <si>
    <t>733110810</t>
  </si>
  <si>
    <t>Demontáž potrubí z trubek ocelových závitových DN přes 50 do 80</t>
  </si>
  <si>
    <t>1167498604</t>
  </si>
  <si>
    <t>372</t>
  </si>
  <si>
    <t>733111123</t>
  </si>
  <si>
    <t>Potrubí z trubek ocelových závitových bezešvých běžných nízkotlakých a středotlakých DN 15</t>
  </si>
  <si>
    <t>-335906866</t>
  </si>
  <si>
    <t>373</t>
  </si>
  <si>
    <t>733111124</t>
  </si>
  <si>
    <t>Potrubí z trubek ocelových závitových bezešvých běžných nízkotlakých a středotlakých DN 20</t>
  </si>
  <si>
    <t>500158141</t>
  </si>
  <si>
    <t>374</t>
  </si>
  <si>
    <t>733111125</t>
  </si>
  <si>
    <t>Potrubí z trubek ocelových závitových bezešvých běžných nízkotlakých a středotlakých DN 25</t>
  </si>
  <si>
    <t>425296863</t>
  </si>
  <si>
    <t>375</t>
  </si>
  <si>
    <t>733111126</t>
  </si>
  <si>
    <t>Potrubí z trubek ocelových závitových bezešvých běžných nízkotlakých a středotlakých DN 32</t>
  </si>
  <si>
    <t>961589580</t>
  </si>
  <si>
    <t>376</t>
  </si>
  <si>
    <t>733111127</t>
  </si>
  <si>
    <t>Potrubí z trubek ocelových závitových bezešvých běžných nízkotlakých a středotlakých DN 40</t>
  </si>
  <si>
    <t>-990346776</t>
  </si>
  <si>
    <t>377</t>
  </si>
  <si>
    <t>733111128</t>
  </si>
  <si>
    <t>Potrubí z trubek ocelových závitových bezešvých běžných nízkotlakých a středotlakých DN 50</t>
  </si>
  <si>
    <t>-1159865946</t>
  </si>
  <si>
    <t>378</t>
  </si>
  <si>
    <t>733113113</t>
  </si>
  <si>
    <t>Potrubí z trubek ocelových závitových Příplatek k ceně za zhotovení přípojky z ocelových trubek závitových DN 15</t>
  </si>
  <si>
    <t>1579062091</t>
  </si>
  <si>
    <t>379</t>
  </si>
  <si>
    <t>733190107</t>
  </si>
  <si>
    <t>Zkoušky těsnosti potrubí, manžety prostupové z trubek ocelových zkoušky těsnosti potrubí (za provozu) z trubek ocelových závitových DN do 40</t>
  </si>
  <si>
    <t>553259982</t>
  </si>
  <si>
    <t>380</t>
  </si>
  <si>
    <t>733190108</t>
  </si>
  <si>
    <t>Zkoušky těsnosti potrubí, manžety prostupové z trubek ocelových zkoušky těsnosti potrubí (za provozu) z trubek ocelových závitových DN 40 do 50</t>
  </si>
  <si>
    <t>-2045679967</t>
  </si>
  <si>
    <t>381</t>
  </si>
  <si>
    <t>733191111</t>
  </si>
  <si>
    <t>Zkoušky těsnosti potrubí, manžety prostupové z trubek ocelových manžety prostupové pro trubky DN do 20</t>
  </si>
  <si>
    <t>-5937841</t>
  </si>
  <si>
    <t>382</t>
  </si>
  <si>
    <t>733191112</t>
  </si>
  <si>
    <t>Zkoušky těsnosti potrubí, manžety prostupové z trubek ocelových manžety prostupové pro trubky DN přes 20 do 32</t>
  </si>
  <si>
    <t>-138041357</t>
  </si>
  <si>
    <t>383</t>
  </si>
  <si>
    <t>733191113</t>
  </si>
  <si>
    <t>Zkoušky těsnosti potrubí, manžety prostupové z trubek ocelových manžety prostupové pro trubky DN přes 32 do 50</t>
  </si>
  <si>
    <t>-881004846</t>
  </si>
  <si>
    <t>384</t>
  </si>
  <si>
    <t>733191913</t>
  </si>
  <si>
    <t>Opravy rozvodů potrubí z trubek ocelových závitových normálních i zesílených zaslepení skováním a zavařením DN 15</t>
  </si>
  <si>
    <t>1590188100</t>
  </si>
  <si>
    <t>385</t>
  </si>
  <si>
    <t>733191914</t>
  </si>
  <si>
    <t>Opravy rozvodů potrubí z trubek ocelových závitových normálních i zesílených zaslepení skováním a zavařením DN 20</t>
  </si>
  <si>
    <t>-1846877381</t>
  </si>
  <si>
    <t>386</t>
  </si>
  <si>
    <t>733191915</t>
  </si>
  <si>
    <t>Opravy rozvodů potrubí z trubek ocelových závitových normálních i zesílených zaslepení skováním a zavařením DN 25</t>
  </si>
  <si>
    <t>317024524</t>
  </si>
  <si>
    <t>387</t>
  </si>
  <si>
    <t>733322201</t>
  </si>
  <si>
    <t xml:space="preserve">Potrubí plastové z PE-X spojované kovovou objímkou D 17x2 </t>
  </si>
  <si>
    <t>5183251</t>
  </si>
  <si>
    <t>388</t>
  </si>
  <si>
    <t>Kolenová garnitura D=17/ L=250mm materiál trubka nerez 15x1</t>
  </si>
  <si>
    <t>1616839120</t>
  </si>
  <si>
    <t>389</t>
  </si>
  <si>
    <t>733391101</t>
  </si>
  <si>
    <t>Zkoušky těsnosti potrubí z trubek plastových D do 32/3,0</t>
  </si>
  <si>
    <t>1572845451</t>
  </si>
  <si>
    <t>390</t>
  </si>
  <si>
    <t>998733103</t>
  </si>
  <si>
    <t>Přesun hmot pro rozvody potrubí stanovený z hmotnosti přesunovaného materiálu vodorovná dopravní vzdálenost do 50 m v objektech výšky přes 12 do 24 m</t>
  </si>
  <si>
    <t>-1607169250</t>
  </si>
  <si>
    <t>734</t>
  </si>
  <si>
    <t>Ústřední vytápění - armatury</t>
  </si>
  <si>
    <t>391</t>
  </si>
  <si>
    <t>734172228</t>
  </si>
  <si>
    <t>Mezikusy, přírubové spoje mezikusy přírubové bez protipřírub z ocelových trubek hladkých redukované DN 80/ 50</t>
  </si>
  <si>
    <t>2129336616</t>
  </si>
  <si>
    <t>392</t>
  </si>
  <si>
    <t>734200821</t>
  </si>
  <si>
    <t>Demontáž armatur závitových se dvěma závity do G 1/2</t>
  </si>
  <si>
    <t>971174542</t>
  </si>
  <si>
    <t>393</t>
  </si>
  <si>
    <t>734200822</t>
  </si>
  <si>
    <t>Demontáž armatur závitových se dvěma závity přes 1/2 do G 1</t>
  </si>
  <si>
    <t>919190218</t>
  </si>
  <si>
    <t>394</t>
  </si>
  <si>
    <t>734209105</t>
  </si>
  <si>
    <t>Montáž termostatických hlavic</t>
  </si>
  <si>
    <t>-1529839818</t>
  </si>
  <si>
    <t>395</t>
  </si>
  <si>
    <t>734209113</t>
  </si>
  <si>
    <t>Montáž závitových armatur se 2 závity G 1/2 (DN 15)</t>
  </si>
  <si>
    <t>1963716922</t>
  </si>
  <si>
    <t>396</t>
  </si>
  <si>
    <t>734291123</t>
  </si>
  <si>
    <t xml:space="preserve">Ostatní armatury kohouty plnicí a vypouštěcí PN 10 do 110 st.C  G 1/2</t>
  </si>
  <si>
    <t>1053907558</t>
  </si>
  <si>
    <t>397</t>
  </si>
  <si>
    <t>734292713</t>
  </si>
  <si>
    <t>Ostatní armatury kulové kohouty PN 42 do 185 st.C přímé vnitřní závit G 1/2</t>
  </si>
  <si>
    <t>-1143551227</t>
  </si>
  <si>
    <t>398</t>
  </si>
  <si>
    <t>734292716</t>
  </si>
  <si>
    <t xml:space="preserve">Ostatní armatury kulové kohouty PN 42 do 185 st.C přímé vnitřní závit  G 1 1/4</t>
  </si>
  <si>
    <t>844122514</t>
  </si>
  <si>
    <t>399</t>
  </si>
  <si>
    <t>734292717</t>
  </si>
  <si>
    <t xml:space="preserve">Ostatní armatury kulové kohouty PN 42 do 185 st.C přímé vnitřní závit  G 1 1/2</t>
  </si>
  <si>
    <t>-700511118</t>
  </si>
  <si>
    <t>400</t>
  </si>
  <si>
    <t>5512111102</t>
  </si>
  <si>
    <t>Ventilový spodek přímý s předregulací DN15 připojení na soustavu s vnitřním závitem</t>
  </si>
  <si>
    <t>1852017073</t>
  </si>
  <si>
    <t>401</t>
  </si>
  <si>
    <t>5512122301</t>
  </si>
  <si>
    <t xml:space="preserve">termostatická hlavice  s vest.čidlem,prov veř.budovy, s nastavitelným omezením, upevnění objímkou a šroubkem, rozsah 5-28°, paroplynová náplň, pro tělesa s bočním napojením</t>
  </si>
  <si>
    <t>-1931735107</t>
  </si>
  <si>
    <t>402</t>
  </si>
  <si>
    <t>5512123001</t>
  </si>
  <si>
    <t>Termostatická hlavice s vest.čidlem, pro tělesa VK, závit 30x1,5, rozsah 8-28°C, kapalinová náplň</t>
  </si>
  <si>
    <t>-1966505415</t>
  </si>
  <si>
    <t>403</t>
  </si>
  <si>
    <t>5512113302</t>
  </si>
  <si>
    <t>regulační šroubení přímé DN15 přednastavitelné s uzavíráním a vypouštěním připojené na soustavu s vni závitem</t>
  </si>
  <si>
    <t>-1665003548</t>
  </si>
  <si>
    <t>404</t>
  </si>
  <si>
    <t>5512111312</t>
  </si>
  <si>
    <t>Regulační šroubení rohové dvojité uzavírací DN15 pro otopná tělesa VK, připojení Rp 1/2"-</t>
  </si>
  <si>
    <t>562079714</t>
  </si>
  <si>
    <t>405</t>
  </si>
  <si>
    <t>5512111401</t>
  </si>
  <si>
    <t>Svěrné šroubení 3/4 IG pro měděné a přesné ocelové trubky 15</t>
  </si>
  <si>
    <t>927936336</t>
  </si>
  <si>
    <t>406</t>
  </si>
  <si>
    <t>03</t>
  </si>
  <si>
    <t>Přechod s vnějším závitem 17-Rp 1/2"</t>
  </si>
  <si>
    <t>-321022644</t>
  </si>
  <si>
    <t>407</t>
  </si>
  <si>
    <t>04</t>
  </si>
  <si>
    <t>Ochranná trubka 16/17</t>
  </si>
  <si>
    <t>-1096343737</t>
  </si>
  <si>
    <t>408</t>
  </si>
  <si>
    <t>998734103</t>
  </si>
  <si>
    <t>Přesun hmot pro armatury stanovený z hmotnosti přesunovaného materiálu vodorovná dopravní vzdálenost do 50 m v objektech výšky přes 12 do 24 m</t>
  </si>
  <si>
    <t>-1993172436</t>
  </si>
  <si>
    <t>735</t>
  </si>
  <si>
    <t>Ústřední vytápění - otopná tělesa</t>
  </si>
  <si>
    <t>409</t>
  </si>
  <si>
    <t>735000912</t>
  </si>
  <si>
    <t>Vyregulování ventilů + šroubení</t>
  </si>
  <si>
    <t>1441705828</t>
  </si>
  <si>
    <t>410</t>
  </si>
  <si>
    <t>735111810</t>
  </si>
  <si>
    <t>Demontáž otopných těles litinových článkových</t>
  </si>
  <si>
    <t>1147043632</t>
  </si>
  <si>
    <t>411</t>
  </si>
  <si>
    <t>735121810</t>
  </si>
  <si>
    <t>Demontáž otopných těles ocelových článkových</t>
  </si>
  <si>
    <t>-511021853</t>
  </si>
  <si>
    <t>412</t>
  </si>
  <si>
    <t>735151152</t>
  </si>
  <si>
    <t>otopné těleso panelové s bočním napojením, jednořadé, hrdla 4x1/2" vnitřní závit s odvzduš. ventilem, vč.konzol, bar.odstín RAL 9016, provedení 10 výška/délka 500/500</t>
  </si>
  <si>
    <t>640186889</t>
  </si>
  <si>
    <t>413</t>
  </si>
  <si>
    <t>735151153</t>
  </si>
  <si>
    <t>otopné těleso panelové s bočním napojením, jednořadé, hrdla 4x1/2" vnitřní závit s odvzduš. ventilem, vč.konzol, bar.odstín RAL 9016, provedení 10 výška/délka 500/600</t>
  </si>
  <si>
    <t>-1673697420</t>
  </si>
  <si>
    <t>414</t>
  </si>
  <si>
    <t>735151154</t>
  </si>
  <si>
    <t>otopné těleso panelové s bočním napojením, jednořadé, hrdla 4x1/2" vnitřní závit s odvzduš. ventilem, vč.konzol, bar.odstín RAL 9016, provedení 10 výška/délka 500/700</t>
  </si>
  <si>
    <t>-503220122</t>
  </si>
  <si>
    <t>415</t>
  </si>
  <si>
    <t>735151255</t>
  </si>
  <si>
    <t>otopné těleso panelové s bočním napojením, jednořadé, hrdla 4x1/2" vnitřní závit s odvzduš. ventilem, vč.konzol, bar.odstín RAL 9016, provedení 11 výška/délka 500/800</t>
  </si>
  <si>
    <t>-570958925</t>
  </si>
  <si>
    <t>416</t>
  </si>
  <si>
    <t>735151457</t>
  </si>
  <si>
    <t>otopné těleso panelové s bočním napojením, dvouřadé, hrdla 4x1/2" vnitřní závit s odvzduš. ventilem, vč.konzol, bar.odstín RAL 9016, provedení 21 výška/délka 500/1000</t>
  </si>
  <si>
    <t>-1841063169</t>
  </si>
  <si>
    <t>417</t>
  </si>
  <si>
    <t>735151458</t>
  </si>
  <si>
    <t>otopné těleso panelové s bočním napojením, dvouřadé, hrdla 4x1/2" vnitřní závit s odvzduš. ventilem, vč.konzol, bar.odstín RAL 9016, provedení 21 výška/délka 500/11000</t>
  </si>
  <si>
    <t>-1943035706</t>
  </si>
  <si>
    <t>418</t>
  </si>
  <si>
    <t>735151459</t>
  </si>
  <si>
    <t>otopné těleso panelové s bočním napojením, dvouřadé, hrdla 4x1/2" vnitřní závit s odvzduš. ventilem, vč.konzol, bar.odstín RAL 9016, provedení 21 výška/délka 500/1200</t>
  </si>
  <si>
    <t>680806879</t>
  </si>
  <si>
    <t>419</t>
  </si>
  <si>
    <t>735151460</t>
  </si>
  <si>
    <t>otopné těleso panelové s bočním napojením, dvouřadé, hrdla 4x1/2" vnitřní závit s odvzduš. ventilem, vč.konzol, bar.odstín RAL 9016, provedení 21 výška/délka 500/1400</t>
  </si>
  <si>
    <t>1480644253</t>
  </si>
  <si>
    <t>420</t>
  </si>
  <si>
    <t>735151811</t>
  </si>
  <si>
    <t>Demontáž otopných těles panelových jednořadých stavební délky do 1500 mm</t>
  </si>
  <si>
    <t>-376609522</t>
  </si>
  <si>
    <t>421</t>
  </si>
  <si>
    <t>735151812</t>
  </si>
  <si>
    <t>Demontáž otopných těles panelových jednořadých stavební délky přes 1500 do 2820 mm</t>
  </si>
  <si>
    <t>-441081978</t>
  </si>
  <si>
    <t>422</t>
  </si>
  <si>
    <t>735152220</t>
  </si>
  <si>
    <t>otopné těleso panelové s bočním napojením, jednořadé, hrdla 2x1/2" vnitřní závit+integrovaný ventil M30x1,5 s odvzduš. ventilem, vč.konzol, bar.odstín RAL 9016, provedení 11 VK výška/délka 300/1400</t>
  </si>
  <si>
    <t>1307616063</t>
  </si>
  <si>
    <t>423</t>
  </si>
  <si>
    <t>735159110</t>
  </si>
  <si>
    <t xml:space="preserve">Montáž otopných těles panelových jednořadých </t>
  </si>
  <si>
    <t>162151466</t>
  </si>
  <si>
    <t>424</t>
  </si>
  <si>
    <t>735159220</t>
  </si>
  <si>
    <t xml:space="preserve">Montáž otopných těles panelových dvouřadých </t>
  </si>
  <si>
    <t>1760452935</t>
  </si>
  <si>
    <t>425</t>
  </si>
  <si>
    <t>735191910</t>
  </si>
  <si>
    <t>Ostatní opravy otopných těles napuštění vody do otopného systému včetně potrubí (bez kotle a ohříváků) otopných těles</t>
  </si>
  <si>
    <t>-1408996917</t>
  </si>
  <si>
    <t>426</t>
  </si>
  <si>
    <t>735192921</t>
  </si>
  <si>
    <t>Ostatní opravy otopných těles zpětná montáž otopných těles panelových jednořadých do 1500 mm</t>
  </si>
  <si>
    <t>-1315875358</t>
  </si>
  <si>
    <t>427</t>
  </si>
  <si>
    <t>735192922</t>
  </si>
  <si>
    <t>Ostatní opravy otopných těles zpětná montáž otopných těles panelových jednořadých přes 1500 do 2820 mm</t>
  </si>
  <si>
    <t>-830579549</t>
  </si>
  <si>
    <t>428</t>
  </si>
  <si>
    <t>735291800</t>
  </si>
  <si>
    <t>Demontáž konzol nebo držáků otopných těles, registrů, konvektorů do odpadu</t>
  </si>
  <si>
    <t>1169619167</t>
  </si>
  <si>
    <t>429</t>
  </si>
  <si>
    <t>998735102</t>
  </si>
  <si>
    <t>Přesun hmot pro otopná tělesa stanovený z hmotnosti přesunovaného materiálu vodorovná dopravní vzdálenost do 50 m v objektech výšky přes 6 do 12 m</t>
  </si>
  <si>
    <t>-1438321693</t>
  </si>
  <si>
    <t>736</t>
  </si>
  <si>
    <t>Ústřední vytápění - konstrukce zámečnické</t>
  </si>
  <si>
    <t>430</t>
  </si>
  <si>
    <t>767995111</t>
  </si>
  <si>
    <t>Montáž ostatních atypických zámečnických konstrukcí hmotnosti do 5 kg</t>
  </si>
  <si>
    <t>-1071997637</t>
  </si>
  <si>
    <t>431</t>
  </si>
  <si>
    <t>05</t>
  </si>
  <si>
    <t>materiál montážní na závěsy</t>
  </si>
  <si>
    <t>723578121</t>
  </si>
  <si>
    <t>432</t>
  </si>
  <si>
    <t>998767103</t>
  </si>
  <si>
    <t>Přesun hmot pro zámečnické konstrukce stanovený z hmotnosti přesunovaného materiálu vodorovná dopravní vzdálenost do 50 m v objektech výšky přes 12 do 24 m</t>
  </si>
  <si>
    <t>1028616376</t>
  </si>
  <si>
    <t>737</t>
  </si>
  <si>
    <t>Ústřední vytápění - dokončovací práce, nátěry</t>
  </si>
  <si>
    <t>433</t>
  </si>
  <si>
    <t>783614651</t>
  </si>
  <si>
    <t>Základní antikorozní nátěr armatur a kovových potrubí jednonásobný potrubí do DN 50 mm syntetický standardní</t>
  </si>
  <si>
    <t>2056059454</t>
  </si>
  <si>
    <t>434</t>
  </si>
  <si>
    <t>783617601</t>
  </si>
  <si>
    <t>Krycí nátěr (email) armatur a kovových potrubí potrubí do DN 50 mm jednonásobný syntetický standardní</t>
  </si>
  <si>
    <t>-1906957331</t>
  </si>
  <si>
    <t>738</t>
  </si>
  <si>
    <t>Ústřední vytápění - hodinové zúčtovací sazby</t>
  </si>
  <si>
    <t>435</t>
  </si>
  <si>
    <t>010</t>
  </si>
  <si>
    <t>Spolupráce s profesí stavební</t>
  </si>
  <si>
    <t>hod</t>
  </si>
  <si>
    <t>1510833085</t>
  </si>
  <si>
    <t>436</t>
  </si>
  <si>
    <t>011</t>
  </si>
  <si>
    <t>Nepředvídatelné práce při demontáži stávajícího zařízení ÚT a při úpravách stáv.zařízení ÚT</t>
  </si>
  <si>
    <t>-1619639811</t>
  </si>
  <si>
    <t>437</t>
  </si>
  <si>
    <t>06</t>
  </si>
  <si>
    <t>Propláchnutí topného systému</t>
  </si>
  <si>
    <t>-1974804706</t>
  </si>
  <si>
    <t>438</t>
  </si>
  <si>
    <t>07</t>
  </si>
  <si>
    <t>Provedení tlakové zkoušky zařízení ÚT</t>
  </si>
  <si>
    <t>-254232005</t>
  </si>
  <si>
    <t>439</t>
  </si>
  <si>
    <t>08</t>
  </si>
  <si>
    <t>Napuštění topného systému upravenou vodou</t>
  </si>
  <si>
    <t>-614346554</t>
  </si>
  <si>
    <t>440</t>
  </si>
  <si>
    <t>09</t>
  </si>
  <si>
    <t>Topná zkouška</t>
  </si>
  <si>
    <t>808362853</t>
  </si>
  <si>
    <t>762</t>
  </si>
  <si>
    <t>Konstrukce tesařské</t>
  </si>
  <si>
    <t>441</t>
  </si>
  <si>
    <t>762332131</t>
  </si>
  <si>
    <t>Montáž vázaných konstrukcí krovů střech pultových, sedlových, valbových, stanových čtvercového nebo obdélníkového půdorysu, z řeziva hraněného průřezové plochy do 120 cm2</t>
  </si>
  <si>
    <t>357271531</t>
  </si>
  <si>
    <t>hranol 80x100 mm</t>
  </si>
  <si>
    <t>2*5,6</t>
  </si>
  <si>
    <t>442</t>
  </si>
  <si>
    <t>605120010</t>
  </si>
  <si>
    <t>Řezivo jehličnaté hraněné, neopracované (hranolky, hranoly) jehličnaté - hranoly do 120 cm2 hranoly jakost I</t>
  </si>
  <si>
    <t>-599041363</t>
  </si>
  <si>
    <t>11,2*0,08*0,1</t>
  </si>
  <si>
    <t>0,09*1,08 'Přepočtené koeficientem množství</t>
  </si>
  <si>
    <t>443</t>
  </si>
  <si>
    <t>762341016</t>
  </si>
  <si>
    <t>Bednění střech rovných z desek OSB tl 22 mm kotvení na atiku</t>
  </si>
  <si>
    <t>-459113624</t>
  </si>
  <si>
    <t>(18,0+3,5)*0,33*1,08</t>
  </si>
  <si>
    <t>444</t>
  </si>
  <si>
    <t>762341017</t>
  </si>
  <si>
    <t>Bednění střech rovných z desek OSB tl 25 mm na sraz, kotvení do betonu</t>
  </si>
  <si>
    <t>529531106</t>
  </si>
  <si>
    <t>S2-portál</t>
  </si>
  <si>
    <t>1,1*4,7</t>
  </si>
  <si>
    <t>445</t>
  </si>
  <si>
    <t>762395000</t>
  </si>
  <si>
    <t>Spojovací prostředky krovů, bednění a laťování, nadstřešních konstrukcí svory, prkna, hřebíky, pásová ocel, vruty</t>
  </si>
  <si>
    <t>1383979032</t>
  </si>
  <si>
    <t>0,09</t>
  </si>
  <si>
    <t>7,663*0,022+5,17*0,025</t>
  </si>
  <si>
    <t>446</t>
  </si>
  <si>
    <t>998762102</t>
  </si>
  <si>
    <t>Přesun hmot pro konstrukce tesařské stanovený z hmotnosti přesunovaného materiálu vodorovná dopravní vzdálenost do 50 m v objektech výšky přes 6 do 12 m</t>
  </si>
  <si>
    <t>-170798437</t>
  </si>
  <si>
    <t>763</t>
  </si>
  <si>
    <t>Konstrukce suché výstavby</t>
  </si>
  <si>
    <t>447</t>
  </si>
  <si>
    <t>763122411</t>
  </si>
  <si>
    <t>Stěna šachtová ze sádrokartonových desek s nosnou konstrukcí z ocelových profilů CW, UW dvojitě opláštěná deskami protipožárními DF tl. 2 x 12,5 mm, bez TI, EI 30, stěna tl. 75 mm, profil 50</t>
  </si>
  <si>
    <t>1267010813</t>
  </si>
  <si>
    <t>2,67*(1,8+1,2*3+1,575)</t>
  </si>
  <si>
    <t>2,67*(1,2*3+1,575)*2</t>
  </si>
  <si>
    <t>448</t>
  </si>
  <si>
    <t>998763101</t>
  </si>
  <si>
    <t>Přesun hmot pro dřevostavby stanovený z hmotnosti přesunovaného materiálu vodorovná dopravní vzdálenost do 50 m v objektech výšky přes 6 do 12 m</t>
  </si>
  <si>
    <t>962123787</t>
  </si>
  <si>
    <t>764</t>
  </si>
  <si>
    <t>Konstrukce klempířské</t>
  </si>
  <si>
    <t>449</t>
  </si>
  <si>
    <t>764001901</t>
  </si>
  <si>
    <t>Napojení na stávající klempířské konstrukce délky spoje do 0,5 m</t>
  </si>
  <si>
    <t>1713120604</t>
  </si>
  <si>
    <t>450</t>
  </si>
  <si>
    <t>764111641</t>
  </si>
  <si>
    <t>Krytina ze svitků nebo z taškových tabulí z pozinkovaného plechu s povrchovou úpravou s úpravou u okapů, prostupů a výčnělků střechy rovné drážkováním ze svitků rš 670 mm, sklon střechy do 30 st.</t>
  </si>
  <si>
    <t>427732175</t>
  </si>
  <si>
    <t>451</t>
  </si>
  <si>
    <t>764316643</t>
  </si>
  <si>
    <t>Lemování ventilačních nástavců z pozinkovaného plechu s povrchovou úpravou výšky do 1000 mm, se stříškou, průměru 110 mm</t>
  </si>
  <si>
    <t>-1300195946</t>
  </si>
  <si>
    <t>452</t>
  </si>
  <si>
    <t>765191001</t>
  </si>
  <si>
    <t>Montáž pojistné hydroizolační fólie kladené ve sklonu do 20 st. lepením (vodotěsné podstřeší) na bednění nebo tepelnou izolaci</t>
  </si>
  <si>
    <t>-1220970668</t>
  </si>
  <si>
    <t>453</t>
  </si>
  <si>
    <t>283292950</t>
  </si>
  <si>
    <t xml:space="preserve">membrána podstřešní  150g/m2 s aplikovanou spojovací páskou</t>
  </si>
  <si>
    <t>-1995680863</t>
  </si>
  <si>
    <t>5,17*1,1 'Přepočtené koeficientem množství</t>
  </si>
  <si>
    <t>454</t>
  </si>
  <si>
    <t>764212664</t>
  </si>
  <si>
    <t>Oplechování střešních prvků z pozinkovaného plechu s povrchovou úpravou okapu okapovým plechem střechy rovné rš 330 mm</t>
  </si>
  <si>
    <t>338937555</t>
  </si>
  <si>
    <t>455</t>
  </si>
  <si>
    <t>764214606r</t>
  </si>
  <si>
    <t>Oplechování horních ploch zdí a nadezdívek (atik) z pozinkovaného plechu s povrchovou úpravou mechanicky kotvené rš 450 mm</t>
  </si>
  <si>
    <t>-1126102820</t>
  </si>
  <si>
    <t>456</t>
  </si>
  <si>
    <t>764214607r</t>
  </si>
  <si>
    <t>Oplechování horních ploch zdí a nadezdívek (atik) z pozinkovaného plechu s povrchovou úpravou mechanicky kotvené rš 550 mm</t>
  </si>
  <si>
    <t>420126353</t>
  </si>
  <si>
    <t>457</t>
  </si>
  <si>
    <t>764216642</t>
  </si>
  <si>
    <t>Oplechování parapetů z pozinkovaného plechu s povrchovou úpravou rovných celoplošně lepené, bez rohů rš 200 mm</t>
  </si>
  <si>
    <t>-2129372187</t>
  </si>
  <si>
    <t>458</t>
  </si>
  <si>
    <t>764216643</t>
  </si>
  <si>
    <t>Oplechování parapetů z pozinkovaného plechu s povrchovou úpravou rovných celoplošně lepené, bez rohů rš 250 mm</t>
  </si>
  <si>
    <t>654021815</t>
  </si>
  <si>
    <t>63,3+36,0</t>
  </si>
  <si>
    <t>459</t>
  </si>
  <si>
    <t>764311613r</t>
  </si>
  <si>
    <t>Lemování zdí z pozinkovaného plechu s povrchovou úpravou boční nebo horní rovné, střech s krytinou skládanou mimo prejzovou rš 215 mm</t>
  </si>
  <si>
    <t>-1165686058</t>
  </si>
  <si>
    <t>460</t>
  </si>
  <si>
    <t>764315633</t>
  </si>
  <si>
    <t xml:space="preserve">Lemování trub  z Pz s povrch úpravou střech s krytinou skládanou D do 150 mm ozn.23</t>
  </si>
  <si>
    <t>-1725038571</t>
  </si>
  <si>
    <t>461</t>
  </si>
  <si>
    <t>764511602</t>
  </si>
  <si>
    <t>Žlab podokapní z pozinkovaného plechu s povrchovou úpravou včetně háků a čel půlkruhový rš 330 mm</t>
  </si>
  <si>
    <t>139342660</t>
  </si>
  <si>
    <t>15,6+110,0</t>
  </si>
  <si>
    <t>462</t>
  </si>
  <si>
    <t>764511642</t>
  </si>
  <si>
    <t>Žlab podokapní z pozinkovaného plechu s povrchovou úpravou včetně háků a čel kotlík oválný (trychtýřový), rš žlabu/průměr svodu 330/100 mm</t>
  </si>
  <si>
    <t>764837806</t>
  </si>
  <si>
    <t>463</t>
  </si>
  <si>
    <t>764518622</t>
  </si>
  <si>
    <t>Svod z pozinkovaného plechu s upraveným povrchem včetně objímek, kolen a odskoků kruhový, průměru 100 mm</t>
  </si>
  <si>
    <t>-2000348572</t>
  </si>
  <si>
    <t>464</t>
  </si>
  <si>
    <t>998764102</t>
  </si>
  <si>
    <t>Přesun hmot pro konstrukce klempířské stanovený z hmotnosti přesunovaného materiálu vodorovná dopravní vzdálenost do 50 m v objektech výšky přes 6 do 12 m</t>
  </si>
  <si>
    <t>-1493541946</t>
  </si>
  <si>
    <t>766</t>
  </si>
  <si>
    <t>Konstrukce truhlářské</t>
  </si>
  <si>
    <t>465</t>
  </si>
  <si>
    <t>766660001</t>
  </si>
  <si>
    <t>Montáž dveřních křídel otvíravých 1křídlových š do 0,8 m do ocelové zárubně</t>
  </si>
  <si>
    <t>157125847</t>
  </si>
  <si>
    <t>3+9+1</t>
  </si>
  <si>
    <t>466</t>
  </si>
  <si>
    <t>611617131</t>
  </si>
  <si>
    <t>dv vni hladké laminát HPL se zvýšenou odolností plné 1kř 60x197 cm barva dub vč. prahové lišty</t>
  </si>
  <si>
    <t>583610526</t>
  </si>
  <si>
    <t>467</t>
  </si>
  <si>
    <t>611617170</t>
  </si>
  <si>
    <t xml:space="preserve">Dveře dřevěné vnitřní dýhované a fóliované dveře vnitřní hladké dýhované standardní provedení plné typ, model 10 jednokřídlové 70 x 197 cm  Dub</t>
  </si>
  <si>
    <t>725477689</t>
  </si>
  <si>
    <t>468</t>
  </si>
  <si>
    <t>611617132</t>
  </si>
  <si>
    <t>dv vni hladké laminát HPL se zvýšenou odolností plné 1kř 80x197 cm barva dub vč. prahové lišty</t>
  </si>
  <si>
    <t>683274544</t>
  </si>
  <si>
    <t>469</t>
  </si>
  <si>
    <t>766660002</t>
  </si>
  <si>
    <t>Montáž dveřních křídel dřevěných nebo plastových otevíravých do ocelové zárubně povrchově upravených jednokřídlových, šířky přes 800 mm</t>
  </si>
  <si>
    <t>-1043217248</t>
  </si>
  <si>
    <t>470</t>
  </si>
  <si>
    <t>611602220</t>
  </si>
  <si>
    <t>Dveře dřevěné vnitřní hladké (bez povrchové úpravy nebo s povrchovou úpravou) s povrchovou úpravou povrchová úprava bílý lak standardní provedení dveře vnitřní hladké - plné jednokřídlové 90 x 197 cm</t>
  </si>
  <si>
    <t>-1021097366</t>
  </si>
  <si>
    <t>471</t>
  </si>
  <si>
    <t>766660021</t>
  </si>
  <si>
    <t>Montáž dveřních křídel dřevěných nebo plastových otevíravých do ocelové zárubně protipožárních jednokřídlových, šířky do 800 mm</t>
  </si>
  <si>
    <t>-1814081911</t>
  </si>
  <si>
    <t>1+7</t>
  </si>
  <si>
    <t>472</t>
  </si>
  <si>
    <t>611617201</t>
  </si>
  <si>
    <t>dveře vni hl plné 1kř 70x197 cm se zvýš. odolností laminát HPL,dub, pož.EI 30 DP3,vč.prahové lišty</t>
  </si>
  <si>
    <t>-1966116586</t>
  </si>
  <si>
    <t>473</t>
  </si>
  <si>
    <t>611617202</t>
  </si>
  <si>
    <t>dveře vni hl plné 1kř 80x197 cm se zvýš. odolností laminát HPL,dub, pož.EI 30 DP3,vč.prahové lišty</t>
  </si>
  <si>
    <t>406948322</t>
  </si>
  <si>
    <t>474</t>
  </si>
  <si>
    <t>766660022</t>
  </si>
  <si>
    <t>Montáž dveřních křídel dřevěných nebo plastových otevíravých do ocelové zárubně protipožárních jednokřídlových, šířky přes 800 mm</t>
  </si>
  <si>
    <t>704135202</t>
  </si>
  <si>
    <t>475</t>
  </si>
  <si>
    <t>611656110</t>
  </si>
  <si>
    <t>dveře vni požárně odolné, HPL fólie,odolnost EI (EW) 30 DP3-C, 1kř 90 x 197 cm,barva dub,vč.prahové lišty 2ks i kouřotěsné</t>
  </si>
  <si>
    <t>1796264975</t>
  </si>
  <si>
    <t>476</t>
  </si>
  <si>
    <t>766660717</t>
  </si>
  <si>
    <t>Montáž dveřních křídel dřevěných nebo plastových ostatní práce samozavírače na zárubeň ocelovou</t>
  </si>
  <si>
    <t>-2022091628</t>
  </si>
  <si>
    <t>477</t>
  </si>
  <si>
    <t>549172650</t>
  </si>
  <si>
    <t>samozavírač dveří hydraulický</t>
  </si>
  <si>
    <t>-827260157</t>
  </si>
  <si>
    <t>478</t>
  </si>
  <si>
    <t>766660718</t>
  </si>
  <si>
    <t>Montáž dveřních křídel dokování stavěče křídla</t>
  </si>
  <si>
    <t>366066325</t>
  </si>
  <si>
    <t>479</t>
  </si>
  <si>
    <t>549163620</t>
  </si>
  <si>
    <t>stavěč dveří K501 lak</t>
  </si>
  <si>
    <t>-357199515</t>
  </si>
  <si>
    <t>480</t>
  </si>
  <si>
    <t>766660722</t>
  </si>
  <si>
    <t>Montáž dveřního kování</t>
  </si>
  <si>
    <t>-788341514</t>
  </si>
  <si>
    <t>13+15+8+12</t>
  </si>
  <si>
    <t>481</t>
  </si>
  <si>
    <t>549250150</t>
  </si>
  <si>
    <t>interiérové kování rozeta klika/klika - matný chrom</t>
  </si>
  <si>
    <t>386400491</t>
  </si>
  <si>
    <t>482</t>
  </si>
  <si>
    <t>766694112</t>
  </si>
  <si>
    <t>Montáž ostatních truhlářských konstrukcí parapetních desek dřevěných nebo plastových šířky do 300 mm, délky přes 1000 do 1600 mm</t>
  </si>
  <si>
    <t>-121418288</t>
  </si>
  <si>
    <t>13+9+10+17+24</t>
  </si>
  <si>
    <t>483</t>
  </si>
  <si>
    <t>766694113</t>
  </si>
  <si>
    <t>Montáž ostatních truhlářských konstrukcí parapetních desek dřevěných nebo plastových šířky do 300 mm, délky přes 1600 do 2600 mm</t>
  </si>
  <si>
    <t>-930826224</t>
  </si>
  <si>
    <t>484</t>
  </si>
  <si>
    <t>607941040r</t>
  </si>
  <si>
    <t>deska parapetní bílý plast 0,36 x 1 m</t>
  </si>
  <si>
    <t>1905827797</t>
  </si>
  <si>
    <t>485</t>
  </si>
  <si>
    <t>607941010r</t>
  </si>
  <si>
    <t>deska parapetní bílý plast 0,2 x 1 m</t>
  </si>
  <si>
    <t>-1021204706</t>
  </si>
  <si>
    <t>486</t>
  </si>
  <si>
    <t>607941210</t>
  </si>
  <si>
    <t>koncovka PVC k parapetním deskám 600 mm</t>
  </si>
  <si>
    <t>-775230359</t>
  </si>
  <si>
    <t>57*2+24*2</t>
  </si>
  <si>
    <t>487</t>
  </si>
  <si>
    <t>R766-001</t>
  </si>
  <si>
    <t>D+M madla na dveře pro imobilní</t>
  </si>
  <si>
    <t>179445764</t>
  </si>
  <si>
    <t>488</t>
  </si>
  <si>
    <t>R766-002</t>
  </si>
  <si>
    <t>-1592538137</t>
  </si>
  <si>
    <t>489</t>
  </si>
  <si>
    <t>998766102</t>
  </si>
  <si>
    <t>Přesun hmot pro konstrukce truhlářské stanovený z hmotnosti přesunovaného materiálu vodorovná dopravní vzdálenost do 50 m v objektech výšky přes 6 do 12 m</t>
  </si>
  <si>
    <t>-2051307130</t>
  </si>
  <si>
    <t>767</t>
  </si>
  <si>
    <t>Konstrukce zámečnické</t>
  </si>
  <si>
    <t>490</t>
  </si>
  <si>
    <t>767584502</t>
  </si>
  <si>
    <t xml:space="preserve">"Poznámka k položce:
Poznámka k položce:, 1)	ZAVĚŠENÝ PODHLED SE SKRYTÝM ROŠTEM , (chodba, zasedací místnost, ředitel a sekretariát), , o	Rozměr panelu: 600x1600 mm(chodba) a 600x1200 mm , o	Tloušťka 20 mm, o	Hmotnost konstrukce 3-4 kg/m2, o	Skrytá nosná konstrukce - hrana podhledu je symetrická s osou rastru, o	Panely na srazu jsou mírně zkosené (2 mm na kazetu), o	Plně demontovatelné panely v jakémkoliv místě, o	Koeficient pohltivosti ?w=0,9, o	Srozumitelnost řeči: Artikulační třída AC = 180 v souladu s ASTM E 1111 a E 1110., o	Jádro: v plástvích lisovaná skelná vlákna. , o	Barva bílá, nejbližší barevný vzorek NCS S 0500-N, o	Světelná odrazivost 85%, více než 99% odraženého světla je světlo rozptýlené, o	Koeficient zpětného odrazu je 63 mcd*m-2lx-1. Lesk &lt; 1., o	Odolnost stálé relativní vlhkosti 95% při 30°C, o	Denní stírání prachu a vysávání. Týdenní čištění za mokra, o	Vyztužený povrch, který je tvořen sendvičovou konstrukcí, o	Systémový zesílený skrytý nosný rastr v bílé barvě, o	Výrobek je plně recyklovatelný a je vyroben z min 70% z recyklovaného skla, o	Vhodný pro použití u osob trpících na astma a alergie., o	Určeno pro místnosti klasifikované do třídy 6 podle ISO 14644-1, o	Zadní strana panelu pokryta sklovláknitou tkaninou, o	Hrany jsou natřené, o	Rošt vyroben z pozinkované oceli, ,"_x000d_
</t>
  </si>
  <si>
    <t>78898215</t>
  </si>
  <si>
    <t>5,26+3,09+2,28+3,41+2,28+2,76+2,28+4,86</t>
  </si>
  <si>
    <t>3,09+2,28+3,41+2,28+2,76+2,28+4,86</t>
  </si>
  <si>
    <t>491</t>
  </si>
  <si>
    <t>590305720</t>
  </si>
  <si>
    <t xml:space="preserve">podhled kazetový  600 x 600 mm</t>
  </si>
  <si>
    <t>1592549061</t>
  </si>
  <si>
    <t>68,14*1,05 'Přepočtené koeficientem množství</t>
  </si>
  <si>
    <t>492</t>
  </si>
  <si>
    <t>767995112</t>
  </si>
  <si>
    <t>Montáž ostatních atypických zámečnických konstrukcí hmotnosti přes 5 do 10 kg</t>
  </si>
  <si>
    <t>483754652</t>
  </si>
  <si>
    <t>roznášecí desky 900/160/6 - 2ks</t>
  </si>
  <si>
    <t>2*8,73</t>
  </si>
  <si>
    <t>493</t>
  </si>
  <si>
    <t>136112200</t>
  </si>
  <si>
    <t xml:space="preserve">Plechy tlusté hladké - tabule jakost oceli S 235JR  (11 375.1) 6  x 1000 x 2000 mm</t>
  </si>
  <si>
    <t>-667237035</t>
  </si>
  <si>
    <t>Poznámka k položce:
Hmotnost 96 kg/kus</t>
  </si>
  <si>
    <t>17,46/1000*1,08</t>
  </si>
  <si>
    <t>494</t>
  </si>
  <si>
    <t>R767-001-ozn.16A</t>
  </si>
  <si>
    <t xml:space="preserve">madlo vyrovnávacího schodiště vč.stojin - madlo a stojiny jsou vyrobeny z oc.trubky pr.40x3 mm, madlo a koncová stojina v jednom kuse a zaoblena, trubky na konce zaslepeny, madlo bude od stěny odsazeno 60mm, madlo vč.stojin bude práškově lakováno viz.obrázek ozn. 16A_x000d_
</t>
  </si>
  <si>
    <t>1579940548</t>
  </si>
  <si>
    <t>495</t>
  </si>
  <si>
    <t>R767-002-ozn.16B</t>
  </si>
  <si>
    <t xml:space="preserve">D+M Madlo schodiště pr. 40x3 z ocel. bezešvé trubky  práškově lakované </t>
  </si>
  <si>
    <t>1779017866</t>
  </si>
  <si>
    <t>496</t>
  </si>
  <si>
    <t>R767-003-ozn. 24</t>
  </si>
  <si>
    <t>D+M venkovní zábradlí u oken na podestách hl.schodiště 2,3x1,05</t>
  </si>
  <si>
    <t>1258966566</t>
  </si>
  <si>
    <t>8*2,3</t>
  </si>
  <si>
    <t>497</t>
  </si>
  <si>
    <t>R767-004-ozn. 5</t>
  </si>
  <si>
    <t>D+M hliníková prosklená stěna s 2kř dveřmi 3200/3200mm,bezp.izol.trojsklo Uw=0,9 , vč.bezp.zámku a panikového kování na obouch křídlech viz. požární zpráva</t>
  </si>
  <si>
    <t>1774252486</t>
  </si>
  <si>
    <t>498</t>
  </si>
  <si>
    <t>R767-005-ozn.29</t>
  </si>
  <si>
    <t>D+M hliníkové vni okno posuvné-vrátnice 1000x1000mm</t>
  </si>
  <si>
    <t>-1007612220</t>
  </si>
  <si>
    <t>499</t>
  </si>
  <si>
    <t>R767-004-ozn. 39</t>
  </si>
  <si>
    <t>D+M žebřík vnitřní vyrovnávací,oc.kce, povrchová úprava: práškové lakování barvy šedé, dimenze - trubky 3/4", stupadla trubky 1/2", osazen na pevno, dl. 1,75 m, š. = 0,45m</t>
  </si>
  <si>
    <t>1712672226</t>
  </si>
  <si>
    <t>500</t>
  </si>
  <si>
    <t>R767-005-ozn. 40</t>
  </si>
  <si>
    <t>Hliníkové vstupní dveře do výtahové šachty ze střechy objektu, 1kř, otevíravé. Zasklení tepelně izolační trojsklo Udv 1,1 W/m2K_x000d_
sklo: pískované, s bezpečnostní fólií, bezpečnostní kování, barva rámu: šedá, rozměr stavebního otvoru : 1100x2225 mm</t>
  </si>
  <si>
    <t>-751028328</t>
  </si>
  <si>
    <t>501</t>
  </si>
  <si>
    <t>998767202</t>
  </si>
  <si>
    <t>Přesun hmot pro zámečnické konstrukce stanovený procentní sazbou z ceny vodorovná dopravní vzdálenost do 50 m v objektech výšky přes 6 do 12 m</t>
  </si>
  <si>
    <t>%</t>
  </si>
  <si>
    <t>-1144516558</t>
  </si>
  <si>
    <t>769</t>
  </si>
  <si>
    <t>Otvorové prvky z plastu</t>
  </si>
  <si>
    <t>502</t>
  </si>
  <si>
    <t>R769-001-ozn. 1</t>
  </si>
  <si>
    <t>D+M okno plastové bílé 2kř O/S prům. 1500mm, izoltrojsklo Uw=0,9, vč.přesunů</t>
  </si>
  <si>
    <t>-30238253</t>
  </si>
  <si>
    <t>503</t>
  </si>
  <si>
    <t>R769-002-ozn. 2</t>
  </si>
  <si>
    <t>D+M okno plastové bílé pevné prům. 1200mm , izol.trojsklo Uw=0,9, vč.přesunů</t>
  </si>
  <si>
    <t>-1024780189</t>
  </si>
  <si>
    <t>504</t>
  </si>
  <si>
    <t>R769-003-ozn. 3</t>
  </si>
  <si>
    <t>D+M okno plastové bílé pevné prům. 1000mm, izol.trojsklo Uw=0,9, vč. přesunů</t>
  </si>
  <si>
    <t>-386359255</t>
  </si>
  <si>
    <t>505</t>
  </si>
  <si>
    <t>R769-004o.4,17,18,4a</t>
  </si>
  <si>
    <t>D+M okno plastové bílé 2kř O/S 1500x1500mm, izol.trojsklo Uw=0,9, vč.přesunů</t>
  </si>
  <si>
    <t>-534246463</t>
  </si>
  <si>
    <t>13+9+10+24</t>
  </si>
  <si>
    <t>506</t>
  </si>
  <si>
    <t>R769-005-ozn. 19</t>
  </si>
  <si>
    <t>D+M okno plastové bílé 1kř O/S 900x900mm, izol.trojsklo Uw=0,9, vč. přesunů</t>
  </si>
  <si>
    <t>-1789681247</t>
  </si>
  <si>
    <t>507</t>
  </si>
  <si>
    <t>R769-006-ozn. 20</t>
  </si>
  <si>
    <t>D+M okno plastové bílé 3kř O/S 2100x1900mm, izol.trojsklo Uw=0,9, vč. přesunů</t>
  </si>
  <si>
    <t>-888352149</t>
  </si>
  <si>
    <t>508</t>
  </si>
  <si>
    <t>R769-012</t>
  </si>
  <si>
    <t>Vyplnění PUR pěnou, z vnitřní strany parotěsnící páska, z vnějsší strany voděodolná a paropropustná páska</t>
  </si>
  <si>
    <t>1673119440</t>
  </si>
  <si>
    <t>771</t>
  </si>
  <si>
    <t>Podlahy z dlaždic</t>
  </si>
  <si>
    <t>509</t>
  </si>
  <si>
    <t>771473112</t>
  </si>
  <si>
    <t>Montáž soklíků z dlaždic keramických lepených rovných v do 90 mm</t>
  </si>
  <si>
    <t>-1508171005</t>
  </si>
  <si>
    <t>20,3+2,0+5,1+3,0+1,15+1,5+0,75+0,375*7+4,0</t>
  </si>
  <si>
    <t>0,25*2+0,5+4,5+3,3+1,5-(0,9*2+0,7*2+0,8*2)</t>
  </si>
  <si>
    <t>(0,635+5,27)*2-2,1*4+0,3*8</t>
  </si>
  <si>
    <t>(16,575+1,975)*2-(0,8+0,7*3+0,6+0,9*5)+0,4*8</t>
  </si>
  <si>
    <t>(9,0+5,2)*2-3,2</t>
  </si>
  <si>
    <t>1,5+8,8+6,0+0,25*2+0,5+4,5+3,3-(0,9*3+0,8*2)</t>
  </si>
  <si>
    <t>2.12B</t>
  </si>
  <si>
    <t>(8,05+5,0+0,675*2)-(0,9*2+0,7*3+0,8+1,5)</t>
  </si>
  <si>
    <t>(16,575+1,975)*2-(0,9*6+0,6+0,7*3)</t>
  </si>
  <si>
    <t>63,81</t>
  </si>
  <si>
    <t>20,8+8,2</t>
  </si>
  <si>
    <t>510</t>
  </si>
  <si>
    <t>597612900</t>
  </si>
  <si>
    <t>dlaždice keramické slinuté - upřesní se dle výběru investora</t>
  </si>
  <si>
    <t>1549768241</t>
  </si>
  <si>
    <t>265,855*0,1</t>
  </si>
  <si>
    <t>26,586*1,05 'Přepočtené koeficientem množství</t>
  </si>
  <si>
    <t>511</t>
  </si>
  <si>
    <t>585821030</t>
  </si>
  <si>
    <t xml:space="preserve">lepidlo obkladů a dlažeb 025 na savé podklady   bal. 25 kg</t>
  </si>
  <si>
    <t>-2098690015</t>
  </si>
  <si>
    <t xml:space="preserve">Poznámka k položce:
Spotřeba: 4,2 kg/m2  hl.8 mm</t>
  </si>
  <si>
    <t>26,586*4,2/1000*1,1</t>
  </si>
  <si>
    <t>512</t>
  </si>
  <si>
    <t>771495111</t>
  </si>
  <si>
    <t>Penetrace podkladu pod dlažby</t>
  </si>
  <si>
    <t>1712140071</t>
  </si>
  <si>
    <t>265,855*0,1+417,96</t>
  </si>
  <si>
    <t>513</t>
  </si>
  <si>
    <t>771573113</t>
  </si>
  <si>
    <t>Montáž podlah keramických režných hladkých lepených</t>
  </si>
  <si>
    <t>1883801412</t>
  </si>
  <si>
    <t>28,15+5,26+3,09+2,28+3,41+2,28+2,76+2,28</t>
  </si>
  <si>
    <t>4,86+6,22+63,13+44,74</t>
  </si>
  <si>
    <t>19,6+26,68+28,15+3,09+2,28+3,41+2,28+2,76</t>
  </si>
  <si>
    <t>101,61</t>
  </si>
  <si>
    <t>514</t>
  </si>
  <si>
    <t>1666868974</t>
  </si>
  <si>
    <t>417,96*1,07 'Přepočtené koeficientem množství</t>
  </si>
  <si>
    <t>515</t>
  </si>
  <si>
    <t>-1190797146</t>
  </si>
  <si>
    <t>417,96*4,2/1000*1,1</t>
  </si>
  <si>
    <t>516</t>
  </si>
  <si>
    <t>771579191</t>
  </si>
  <si>
    <t>Montáž podlah z dlaždic keramických Příplatek k cenám za plochu do 5 m2 jednotlivě</t>
  </si>
  <si>
    <t>1874947039</t>
  </si>
  <si>
    <t>3*(3,09+2,28+3,41+2,28+2,76+2,28+4,86)</t>
  </si>
  <si>
    <t>517</t>
  </si>
  <si>
    <t>771579195</t>
  </si>
  <si>
    <t>Příplatek k montáž podlah keramických za spárování plošně</t>
  </si>
  <si>
    <t>-1539551384</t>
  </si>
  <si>
    <t>518</t>
  </si>
  <si>
    <t>771591110</t>
  </si>
  <si>
    <t>Začištění horní hrany soklů</t>
  </si>
  <si>
    <t>-61382990</t>
  </si>
  <si>
    <t>519</t>
  </si>
  <si>
    <t>771591115</t>
  </si>
  <si>
    <t>Podlahy spárování silikonem,styk dlažba-sokl</t>
  </si>
  <si>
    <t>-419133671</t>
  </si>
  <si>
    <t>520</t>
  </si>
  <si>
    <t>771591171</t>
  </si>
  <si>
    <t>Montáž nerezové přechodové lišty dlažba-PVC</t>
  </si>
  <si>
    <t>-800398878</t>
  </si>
  <si>
    <t>3*(0,9*8+0,8*2+0,7*6+0,6)</t>
  </si>
  <si>
    <t>521</t>
  </si>
  <si>
    <t>283186850r</t>
  </si>
  <si>
    <t>přechodová nerezová lišta</t>
  </si>
  <si>
    <t>-1541010603</t>
  </si>
  <si>
    <t>40,8*1,1 'Přepočtené koeficientem množství</t>
  </si>
  <si>
    <t>522</t>
  </si>
  <si>
    <t>776990111</t>
  </si>
  <si>
    <t>Vyrovnání podkladní vrstvy samonivelační stěrkou tl. 3 mm, min. pevnosti 15 MPa</t>
  </si>
  <si>
    <t>1335406251</t>
  </si>
  <si>
    <t>523</t>
  </si>
  <si>
    <t>776990191r</t>
  </si>
  <si>
    <t>Vyrovnání podkladní vrstvy Příplatek k cenám za každý další 1 mm tloušťky, min. pevnosti 15 MPa</t>
  </si>
  <si>
    <t>1871532831</t>
  </si>
  <si>
    <t>524</t>
  </si>
  <si>
    <t>998771102</t>
  </si>
  <si>
    <t>Přesun hmot pro podlahy z dlaždic stanovený z hmotnosti přesunovaného materiálu vodorovná dopravní vzdálenost do 50 m v objektech výšky přes 6 do 12 m</t>
  </si>
  <si>
    <t>-1170689860</t>
  </si>
  <si>
    <t>776</t>
  </si>
  <si>
    <t>Podlahy povlakové</t>
  </si>
  <si>
    <t>525</t>
  </si>
  <si>
    <t>776111115</t>
  </si>
  <si>
    <t>Příprava podkladu broušení podlah stávajícího podkladu před litím stěrky</t>
  </si>
  <si>
    <t>1551984938</t>
  </si>
  <si>
    <t>526</t>
  </si>
  <si>
    <t>776141112</t>
  </si>
  <si>
    <t>Příprava podkladu vyrovnání samonivelační stěrkou podlah min.pevnosti 20 MPa, tloušťky přes 3 do 5 mm</t>
  </si>
  <si>
    <t>1599275391</t>
  </si>
  <si>
    <t>527</t>
  </si>
  <si>
    <t>776221111</t>
  </si>
  <si>
    <t>Montáž podlahovin z PVC lepením standardním lepidlem z pásů standardních</t>
  </si>
  <si>
    <t>-781440857</t>
  </si>
  <si>
    <t>1np - P7</t>
  </si>
  <si>
    <t>7,68+14,61+44,84+44,97+36,62+13,41</t>
  </si>
  <si>
    <t>17,0</t>
  </si>
  <si>
    <t>2np-P7</t>
  </si>
  <si>
    <t>14,61+44,84+44,97+36,62+18,92</t>
  </si>
  <si>
    <t>3np-P7</t>
  </si>
  <si>
    <t>528</t>
  </si>
  <si>
    <t>284110220r</t>
  </si>
  <si>
    <t>PVC homogenní zátěžové tl. 2,0 mm, třída zátěže 32/41</t>
  </si>
  <si>
    <t>-430524159</t>
  </si>
  <si>
    <t>499,05*1,05 'Přepočtené koeficientem množství</t>
  </si>
  <si>
    <t>529</t>
  </si>
  <si>
    <t>776411112</t>
  </si>
  <si>
    <t>Montáž soklíků lepením obvodových, výšky přes 80 do 100 mm</t>
  </si>
  <si>
    <t>-1038952751</t>
  </si>
  <si>
    <t>1np-P7</t>
  </si>
  <si>
    <t>(2,275+3,375)*2-0,8</t>
  </si>
  <si>
    <t>(5,0+3,4)*2-0,8</t>
  </si>
  <si>
    <t>(2,9+5,0)*2-0,9</t>
  </si>
  <si>
    <t>(8,9+5,0)*2-0,9</t>
  </si>
  <si>
    <t>(8,95+5,0)*2-0,9</t>
  </si>
  <si>
    <t>(7,325+5,0)*2-0,9</t>
  </si>
  <si>
    <t>(3,525+2,925)*2-0,9</t>
  </si>
  <si>
    <t>(5,425+2,925)*2-0,9</t>
  </si>
  <si>
    <t>108,35</t>
  </si>
  <si>
    <t>530</t>
  </si>
  <si>
    <t>284110040</t>
  </si>
  <si>
    <t xml:space="preserve">Podlahoviny z polyvinylchloridu bez podkladu speciální soklové lišty - lišty z měkkého PVC 17271    30 x 30 mm  role 50 m samolepící</t>
  </si>
  <si>
    <t>-731490298</t>
  </si>
  <si>
    <t>347,75*1,1 'Přepočtené koeficientem množství</t>
  </si>
  <si>
    <t>531</t>
  </si>
  <si>
    <t>776590100r</t>
  </si>
  <si>
    <t>Úprava podkladu nášlapných ploch vysátím</t>
  </si>
  <si>
    <t>-2002051770</t>
  </si>
  <si>
    <t>532</t>
  </si>
  <si>
    <t>776590150r</t>
  </si>
  <si>
    <t>Úprava podkladu nášlapných ploch penetrací</t>
  </si>
  <si>
    <t>-492491306</t>
  </si>
  <si>
    <t>533</t>
  </si>
  <si>
    <t>611552200</t>
  </si>
  <si>
    <t xml:space="preserve">penetrace </t>
  </si>
  <si>
    <t>-98026920</t>
  </si>
  <si>
    <t>499,05*0,04</t>
  </si>
  <si>
    <t>534</t>
  </si>
  <si>
    <t>998776102</t>
  </si>
  <si>
    <t>Přesun hmot tonážní pro podlahy povlakové v objektech v do 12 m</t>
  </si>
  <si>
    <t>-2105300608</t>
  </si>
  <si>
    <t>781</t>
  </si>
  <si>
    <t>Dokončovací práce - obklady</t>
  </si>
  <si>
    <t>535</t>
  </si>
  <si>
    <t>781414111</t>
  </si>
  <si>
    <t xml:space="preserve">Montáž obkladaček vnitřních pravoúhlých pórovinových  lepených flexibilním lepidlem</t>
  </si>
  <si>
    <t>1086912173</t>
  </si>
  <si>
    <t>2,0*(0,6+1,2)</t>
  </si>
  <si>
    <t>2,0*(1,05+0,175)</t>
  </si>
  <si>
    <t>2,0*(1,05+0,175+0,6)</t>
  </si>
  <si>
    <t>2,0*(1,8+2,925)*2-0,8*2,0</t>
  </si>
  <si>
    <t>2,0*(1,85+1,625)*2-0,7*2,0*2</t>
  </si>
  <si>
    <t>2,0*(1,2+1,85)*2-0,8*2,0</t>
  </si>
  <si>
    <t>2,0*(2,1+1,625)*2-0,7*2,0*2</t>
  </si>
  <si>
    <t>2,0*(1,2+1,9)*2-0,7*2,0</t>
  </si>
  <si>
    <t>2,0*(1,7+1,625)*2-0,7*2,0</t>
  </si>
  <si>
    <t>2,0*(1,575+3,375)*2-0,6*2,0</t>
  </si>
  <si>
    <t>2,0*(1,05+0,175*2)</t>
  </si>
  <si>
    <t>2,0*(1,9+1,625)*2-0,7*2,0*2</t>
  </si>
  <si>
    <t>2,0*(1,9+1,2)*2-0,7*2,0</t>
  </si>
  <si>
    <t>2,0*(1,7+1,625)*2-0,7*2,0*2</t>
  </si>
  <si>
    <t>2,0*(0,175+1,05+0,6)</t>
  </si>
  <si>
    <t>536</t>
  </si>
  <si>
    <t>597610111</t>
  </si>
  <si>
    <t>obkladačky keramické - upřesní se dle výběru investora</t>
  </si>
  <si>
    <t>-717735615</t>
  </si>
  <si>
    <t>304,4*1,07 'Přepočtené koeficientem množství</t>
  </si>
  <si>
    <t>537</t>
  </si>
  <si>
    <t>323468809</t>
  </si>
  <si>
    <t>304,4*4,2/1000*1,1</t>
  </si>
  <si>
    <t>538</t>
  </si>
  <si>
    <t>781494511</t>
  </si>
  <si>
    <t>Plastové profily ukončovací lepené flexibilním lepidlem_x000d_
alt. zakončení - začištění nad obkladem</t>
  </si>
  <si>
    <t>-1723086841</t>
  </si>
  <si>
    <t>2,0*2+(0,6+1,2)</t>
  </si>
  <si>
    <t>2,0*2+(1,05+0,175)</t>
  </si>
  <si>
    <t>2,0*2+(1,05+0,175+0,6)</t>
  </si>
  <si>
    <t>(1,8+2,925)*2-0,8</t>
  </si>
  <si>
    <t>(1,85+1,625)*2-0,7*2</t>
  </si>
  <si>
    <t>(1,2+1,85)*2-0,8</t>
  </si>
  <si>
    <t>(2,1+1,625)*2-0,7*2</t>
  </si>
  <si>
    <t>(1,2+1,9)*2-0,7</t>
  </si>
  <si>
    <t>(1,7+1,625)*2-0,7</t>
  </si>
  <si>
    <t>(1,575+3,375)*2-0,6</t>
  </si>
  <si>
    <t>2,0*2+(1,05+0,175*2)</t>
  </si>
  <si>
    <t>(1,9+1,625)*2-0,7*2</t>
  </si>
  <si>
    <t>(1,9+1,2)*2-0,7</t>
  </si>
  <si>
    <t>(1,7+1,625)*2-0,7*2</t>
  </si>
  <si>
    <t>2,0*2+(1,9+1,625)*2-0,7*2,0*2</t>
  </si>
  <si>
    <t>194,675*1,05 'Přepočtené koeficientem množství</t>
  </si>
  <si>
    <t>539</t>
  </si>
  <si>
    <t>781495111</t>
  </si>
  <si>
    <t>Penetrace podkladu vnitřních obkladů</t>
  </si>
  <si>
    <t>1332515533</t>
  </si>
  <si>
    <t>540</t>
  </si>
  <si>
    <t>781495115</t>
  </si>
  <si>
    <t>Spárování vnitřních obkladů silikonem stěna-podlaha</t>
  </si>
  <si>
    <t>2011110484</t>
  </si>
  <si>
    <t>541</t>
  </si>
  <si>
    <t>781495133</t>
  </si>
  <si>
    <t>Izolace ve spojení s obkladem - pás lepený ve vnitřním koutu</t>
  </si>
  <si>
    <t>-2089561479</t>
  </si>
  <si>
    <t>542</t>
  </si>
  <si>
    <t>781734111</t>
  </si>
  <si>
    <t xml:space="preserve">Montáž obkladů vnějších z obkladaček cihelných  lepených flexibilním lepidlem</t>
  </si>
  <si>
    <t>-2076664856</t>
  </si>
  <si>
    <t>sokl</t>
  </si>
  <si>
    <t>13,72</t>
  </si>
  <si>
    <t>95,446</t>
  </si>
  <si>
    <t>vstupní portál</t>
  </si>
  <si>
    <t>4,6*(1,1+1,0)</t>
  </si>
  <si>
    <t>543</t>
  </si>
  <si>
    <t>595212311</t>
  </si>
  <si>
    <t>pásek cihelný obkladový 215x65x23-25, povrch Antiquem, barva tmavá</t>
  </si>
  <si>
    <t>-1466159140</t>
  </si>
  <si>
    <t>118,826*1,1 'Přepočtené koeficientem množství</t>
  </si>
  <si>
    <t>544</t>
  </si>
  <si>
    <t>781734114</t>
  </si>
  <si>
    <t>Montáž obkladů vnějších stěn z obkladaček cihelných lepených flexibilním lepidlem do 50 ks/m2</t>
  </si>
  <si>
    <t>1933267541</t>
  </si>
  <si>
    <t>sloupy</t>
  </si>
  <si>
    <t>3,2*(1,1+0,5)*2*2</t>
  </si>
  <si>
    <t>545</t>
  </si>
  <si>
    <t>595212000</t>
  </si>
  <si>
    <t>cihla lícová 215x102x65 mm, povrch Antiquem, barva tmavá</t>
  </si>
  <si>
    <t>107067660</t>
  </si>
  <si>
    <t>57ks/m2</t>
  </si>
  <si>
    <t>20,48*57*1,05</t>
  </si>
  <si>
    <t>1225,728*1,1 'Přepočtené koeficientem množství</t>
  </si>
  <si>
    <t>546</t>
  </si>
  <si>
    <t>998781102</t>
  </si>
  <si>
    <t>Přesun hmot pro obklady keramické stanovený z hmotnosti přesunovaného materiálu vodorovná dopravní vzdálenost do 50 m v objektech výšky přes 6 do 12 m</t>
  </si>
  <si>
    <t>1815208498</t>
  </si>
  <si>
    <t>783</t>
  </si>
  <si>
    <t>Dokončovací práce - nátěry</t>
  </si>
  <si>
    <t>547</t>
  </si>
  <si>
    <t>783301311</t>
  </si>
  <si>
    <t>Příprava podkladu zámečnických konstrukcí před provedením nátěru odmaštění odmašťovačem vodou ředitelným</t>
  </si>
  <si>
    <t>-462168649</t>
  </si>
  <si>
    <t>548</t>
  </si>
  <si>
    <t>783337101</t>
  </si>
  <si>
    <t>Krycí nátěr (email) zámečnických konstrukcí jednonásobný syntetický epoxidový</t>
  </si>
  <si>
    <t>-1794962464</t>
  </si>
  <si>
    <t>zárubně</t>
  </si>
  <si>
    <t>784</t>
  </si>
  <si>
    <t>Dokončovací práce - malby a tapety</t>
  </si>
  <si>
    <t>549</t>
  </si>
  <si>
    <t>784111001</t>
  </si>
  <si>
    <t>Oprášení (ometení) podkladu v místnostech výšky do 3,80 m</t>
  </si>
  <si>
    <t>510490095</t>
  </si>
  <si>
    <t>1044,468+102,164+35,68</t>
  </si>
  <si>
    <t>550</t>
  </si>
  <si>
    <t>784111011</t>
  </si>
  <si>
    <t>Obroušení podkladu omítky v místnostech výšky do 3,80 m</t>
  </si>
  <si>
    <t>-1639131575</t>
  </si>
  <si>
    <t>551</t>
  </si>
  <si>
    <t>784121001</t>
  </si>
  <si>
    <t>Oškrabání malby v místnostech výšky do 3,80 m</t>
  </si>
  <si>
    <t>-1548876619</t>
  </si>
  <si>
    <t>oprava stropy 10%</t>
  </si>
  <si>
    <t>920,52</t>
  </si>
  <si>
    <t>stěny 30%</t>
  </si>
  <si>
    <t>1157,395</t>
  </si>
  <si>
    <t>stěny 50%</t>
  </si>
  <si>
    <t>297,33</t>
  </si>
  <si>
    <t>552</t>
  </si>
  <si>
    <t>784121011</t>
  </si>
  <si>
    <t>Rozmývání podkladu po oškrabání malby v místnostech výšky do 3,80 m</t>
  </si>
  <si>
    <t>13030281</t>
  </si>
  <si>
    <t>553</t>
  </si>
  <si>
    <t>784181121</t>
  </si>
  <si>
    <t>Hloubková jednonásobná penetrace podkladu v místnostech výšky do 3,80 m</t>
  </si>
  <si>
    <t>-1915235209</t>
  </si>
  <si>
    <t>554</t>
  </si>
  <si>
    <t>784211131</t>
  </si>
  <si>
    <t xml:space="preserve">Dvojnásobné bílé malby ze směsí za mokra  otěruvzdorných v místnostech do 3,80 m</t>
  </si>
  <si>
    <t>-784449213</t>
  </si>
  <si>
    <t>Poznámka k položce:
vč. malby na SDK</t>
  </si>
  <si>
    <t>strop10%:</t>
  </si>
  <si>
    <t>žebrový strop</t>
  </si>
  <si>
    <t>102,164</t>
  </si>
  <si>
    <t>rovný strop</t>
  </si>
  <si>
    <t>34,68</t>
  </si>
  <si>
    <t>om.stěn hladká:</t>
  </si>
  <si>
    <t>ostění</t>
  </si>
  <si>
    <t>121,851</t>
  </si>
  <si>
    <t>oprava stěn 30%</t>
  </si>
  <si>
    <t>oprava stěn 50%</t>
  </si>
  <si>
    <t>M24</t>
  </si>
  <si>
    <t>Vzduchotechnika</t>
  </si>
  <si>
    <t>555</t>
  </si>
  <si>
    <t>M24-001</t>
  </si>
  <si>
    <t>D+M Nasávací mřížka DN 110 umístěná v podhledu</t>
  </si>
  <si>
    <t>153365365</t>
  </si>
  <si>
    <t>556</t>
  </si>
  <si>
    <t>M24-002</t>
  </si>
  <si>
    <t>VZT potr DN 110 vč.tvarovek</t>
  </si>
  <si>
    <t>1766446203</t>
  </si>
  <si>
    <t>557</t>
  </si>
  <si>
    <t>M24-003</t>
  </si>
  <si>
    <t>Plastová větrací fasádní mřížka profilu 110, pevné lamely, vč.síťoviny</t>
  </si>
  <si>
    <t>-1966699252</t>
  </si>
  <si>
    <t>558</t>
  </si>
  <si>
    <t>M24-004</t>
  </si>
  <si>
    <t>Nástěnný ventilátor profilu 110 s doběhem o výkonu 100m3/h</t>
  </si>
  <si>
    <t>-1311875766</t>
  </si>
  <si>
    <t>559</t>
  </si>
  <si>
    <t>M24-006</t>
  </si>
  <si>
    <t>Pětistupňový regulátor otáček</t>
  </si>
  <si>
    <t>-1412919414</t>
  </si>
  <si>
    <t>560</t>
  </si>
  <si>
    <t>M24-009</t>
  </si>
  <si>
    <t>Plastová revizní dvířka 300x300 mm</t>
  </si>
  <si>
    <t>1990171570</t>
  </si>
  <si>
    <t>561</t>
  </si>
  <si>
    <t>M24-010</t>
  </si>
  <si>
    <t>Stropní úchyty pro potrubí VZT DN 160 + objímky</t>
  </si>
  <si>
    <t>-1874923059</t>
  </si>
  <si>
    <t>M25</t>
  </si>
  <si>
    <t>Výtah</t>
  </si>
  <si>
    <t>562</t>
  </si>
  <si>
    <t>M25-001</t>
  </si>
  <si>
    <t>D+M výtahu, výtahové technolodie viz.popis PSV ozn. 28</t>
  </si>
  <si>
    <t>1245275330</t>
  </si>
  <si>
    <t>02 - Vedlejší a ostatní náklady</t>
  </si>
  <si>
    <t>VRN - Vedlejší rozpočtové náklady</t>
  </si>
  <si>
    <t>VRN</t>
  </si>
  <si>
    <t>Vedlejší rozpočtové náklady</t>
  </si>
  <si>
    <t>011002000</t>
  </si>
  <si>
    <t xml:space="preserve">Průzkumné práce,  revize nutné ke kolaudaci, spolupráci a posudek TICR a dalších dotčených institucí_x000d_
</t>
  </si>
  <si>
    <t>Kč</t>
  </si>
  <si>
    <t>CS ÚRS 2013 01</t>
  </si>
  <si>
    <t>1024</t>
  </si>
  <si>
    <t>1775775333</t>
  </si>
  <si>
    <t>013254000</t>
  </si>
  <si>
    <t>Dokumentace skutečného provedení stavby</t>
  </si>
  <si>
    <t>-256341193</t>
  </si>
  <si>
    <t>030001000</t>
  </si>
  <si>
    <t xml:space="preserve">Zařízení staveniště ,vč.provozních vlivů související s etapizací stavby a provozu školy </t>
  </si>
  <si>
    <t>-1712050452</t>
  </si>
  <si>
    <t>042503000</t>
  </si>
  <si>
    <t>Inženýrská činnost posudky plán BOZP na staveništi_x000d_
- zřízení cedulí BOZP - dle požadavků koordinátora stavby</t>
  </si>
  <si>
    <t>1804640856</t>
  </si>
  <si>
    <t>045002000</t>
  </si>
  <si>
    <t>Hlavní tituly průvodních činností a nákladů inženýrská činnost kompletační a koordinační činnost</t>
  </si>
  <si>
    <t>1215657230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</si>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</sst>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20</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22</v>
      </c>
      <c r="AO7" s="28"/>
      <c r="AP7" s="28"/>
      <c r="AQ7" s="30"/>
      <c r="BE7" s="38"/>
      <c r="BS7" s="23" t="s">
        <v>24</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22</v>
      </c>
      <c r="AO10" s="28"/>
      <c r="AP10" s="28"/>
      <c r="AQ10" s="30"/>
      <c r="BE10" s="38"/>
      <c r="BS10" s="23" t="s">
        <v>20</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22</v>
      </c>
      <c r="AO11" s="28"/>
      <c r="AP11" s="28"/>
      <c r="AQ11" s="30"/>
      <c r="BE11" s="38"/>
      <c r="BS11" s="23" t="s">
        <v>20</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20</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20</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20</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38</v>
      </c>
      <c r="AO16" s="28"/>
      <c r="AP16" s="28"/>
      <c r="AQ16" s="30"/>
      <c r="BE16" s="38"/>
      <c r="BS16" s="23" t="s">
        <v>6</v>
      </c>
    </row>
    <row r="17" ht="18.48"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40</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42.75" customHeight="1">
      <c r="B20" s="27"/>
      <c r="C20" s="28"/>
      <c r="D20" s="28"/>
      <c r="E20" s="43" t="s">
        <v>43</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44</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45</v>
      </c>
      <c r="M25" s="51"/>
      <c r="N25" s="51"/>
      <c r="O25" s="51"/>
      <c r="P25" s="46"/>
      <c r="Q25" s="46"/>
      <c r="R25" s="46"/>
      <c r="S25" s="46"/>
      <c r="T25" s="46"/>
      <c r="U25" s="46"/>
      <c r="V25" s="46"/>
      <c r="W25" s="51" t="s">
        <v>46</v>
      </c>
      <c r="X25" s="51"/>
      <c r="Y25" s="51"/>
      <c r="Z25" s="51"/>
      <c r="AA25" s="51"/>
      <c r="AB25" s="51"/>
      <c r="AC25" s="51"/>
      <c r="AD25" s="51"/>
      <c r="AE25" s="51"/>
      <c r="AF25" s="46"/>
      <c r="AG25" s="46"/>
      <c r="AH25" s="46"/>
      <c r="AI25" s="46"/>
      <c r="AJ25" s="46"/>
      <c r="AK25" s="51" t="s">
        <v>47</v>
      </c>
      <c r="AL25" s="51"/>
      <c r="AM25" s="51"/>
      <c r="AN25" s="51"/>
      <c r="AO25" s="51"/>
      <c r="AP25" s="46"/>
      <c r="AQ25" s="50"/>
      <c r="BE25" s="38"/>
    </row>
    <row r="26" s="2" customFormat="1" ht="14.4" customHeight="1">
      <c r="B26" s="52"/>
      <c r="C26" s="53"/>
      <c r="D26" s="54" t="s">
        <v>48</v>
      </c>
      <c r="E26" s="53"/>
      <c r="F26" s="54" t="s">
        <v>49</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50</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51</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52</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53</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54</v>
      </c>
      <c r="E32" s="60"/>
      <c r="F32" s="60"/>
      <c r="G32" s="60"/>
      <c r="H32" s="60"/>
      <c r="I32" s="60"/>
      <c r="J32" s="60"/>
      <c r="K32" s="60"/>
      <c r="L32" s="60"/>
      <c r="M32" s="60"/>
      <c r="N32" s="60"/>
      <c r="O32" s="60"/>
      <c r="P32" s="60"/>
      <c r="Q32" s="60"/>
      <c r="R32" s="60"/>
      <c r="S32" s="60"/>
      <c r="T32" s="61" t="s">
        <v>55</v>
      </c>
      <c r="U32" s="60"/>
      <c r="V32" s="60"/>
      <c r="W32" s="60"/>
      <c r="X32" s="62" t="s">
        <v>56</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57</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Be0100102016KKO</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PD na opravy části pavilonu 6, SOUE PlzeŇ - 2.stavba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26. 10. 2016</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SOUE, Vejprnická 56, 318 00 Plzeň</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Luboš Beneda, Čižická 279,332 09 Štěnovice</v>
      </c>
      <c r="AN46" s="76"/>
      <c r="AO46" s="76"/>
      <c r="AP46" s="76"/>
      <c r="AQ46" s="73"/>
      <c r="AR46" s="71"/>
      <c r="AS46" s="85" t="s">
        <v>58</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59</v>
      </c>
      <c r="D49" s="96"/>
      <c r="E49" s="96"/>
      <c r="F49" s="96"/>
      <c r="G49" s="96"/>
      <c r="H49" s="97"/>
      <c r="I49" s="98" t="s">
        <v>60</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61</v>
      </c>
      <c r="AH49" s="96"/>
      <c r="AI49" s="96"/>
      <c r="AJ49" s="96"/>
      <c r="AK49" s="96"/>
      <c r="AL49" s="96"/>
      <c r="AM49" s="96"/>
      <c r="AN49" s="98" t="s">
        <v>62</v>
      </c>
      <c r="AO49" s="96"/>
      <c r="AP49" s="96"/>
      <c r="AQ49" s="100" t="s">
        <v>63</v>
      </c>
      <c r="AR49" s="71"/>
      <c r="AS49" s="101" t="s">
        <v>64</v>
      </c>
      <c r="AT49" s="102" t="s">
        <v>65</v>
      </c>
      <c r="AU49" s="102" t="s">
        <v>66</v>
      </c>
      <c r="AV49" s="102" t="s">
        <v>67</v>
      </c>
      <c r="AW49" s="102" t="s">
        <v>68</v>
      </c>
      <c r="AX49" s="102" t="s">
        <v>69</v>
      </c>
      <c r="AY49" s="102" t="s">
        <v>70</v>
      </c>
      <c r="AZ49" s="102" t="s">
        <v>71</v>
      </c>
      <c r="BA49" s="102" t="s">
        <v>72</v>
      </c>
      <c r="BB49" s="102" t="s">
        <v>73</v>
      </c>
      <c r="BC49" s="102" t="s">
        <v>74</v>
      </c>
      <c r="BD49" s="103" t="s">
        <v>75</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76</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ROUND(SUM(AG52:AG53),2)</f>
        <v>0</v>
      </c>
      <c r="AH51" s="109"/>
      <c r="AI51" s="109"/>
      <c r="AJ51" s="109"/>
      <c r="AK51" s="109"/>
      <c r="AL51" s="109"/>
      <c r="AM51" s="109"/>
      <c r="AN51" s="110">
        <f>SUM(AG51,AT51)</f>
        <v>0</v>
      </c>
      <c r="AO51" s="110"/>
      <c r="AP51" s="110"/>
      <c r="AQ51" s="111" t="s">
        <v>22</v>
      </c>
      <c r="AR51" s="82"/>
      <c r="AS51" s="112">
        <f>ROUND(SUM(AS52:AS53),2)</f>
        <v>0</v>
      </c>
      <c r="AT51" s="113">
        <f>ROUND(SUM(AV51:AW51),2)</f>
        <v>0</v>
      </c>
      <c r="AU51" s="114">
        <f>ROUND(SUM(AU52:AU53),5)</f>
        <v>0</v>
      </c>
      <c r="AV51" s="113">
        <f>ROUND(AZ51*L26,2)</f>
        <v>0</v>
      </c>
      <c r="AW51" s="113">
        <f>ROUND(BA51*L27,2)</f>
        <v>0</v>
      </c>
      <c r="AX51" s="113">
        <f>ROUND(BB51*L26,2)</f>
        <v>0</v>
      </c>
      <c r="AY51" s="113">
        <f>ROUND(BC51*L27,2)</f>
        <v>0</v>
      </c>
      <c r="AZ51" s="113">
        <f>ROUND(SUM(AZ52:AZ53),2)</f>
        <v>0</v>
      </c>
      <c r="BA51" s="113">
        <f>ROUND(SUM(BA52:BA53),2)</f>
        <v>0</v>
      </c>
      <c r="BB51" s="113">
        <f>ROUND(SUM(BB52:BB53),2)</f>
        <v>0</v>
      </c>
      <c r="BC51" s="113">
        <f>ROUND(SUM(BC52:BC53),2)</f>
        <v>0</v>
      </c>
      <c r="BD51" s="115">
        <f>ROUND(SUM(BD52:BD53),2)</f>
        <v>0</v>
      </c>
      <c r="BS51" s="116" t="s">
        <v>77</v>
      </c>
      <c r="BT51" s="116" t="s">
        <v>78</v>
      </c>
      <c r="BU51" s="117" t="s">
        <v>79</v>
      </c>
      <c r="BV51" s="116" t="s">
        <v>80</v>
      </c>
      <c r="BW51" s="116" t="s">
        <v>7</v>
      </c>
      <c r="BX51" s="116" t="s">
        <v>81</v>
      </c>
      <c r="CL51" s="116" t="s">
        <v>22</v>
      </c>
    </row>
    <row r="52" s="5" customFormat="1" ht="16.5" customHeight="1">
      <c r="A52" s="118" t="s">
        <v>82</v>
      </c>
      <c r="B52" s="119"/>
      <c r="C52" s="120"/>
      <c r="D52" s="121" t="s">
        <v>83</v>
      </c>
      <c r="E52" s="121"/>
      <c r="F52" s="121"/>
      <c r="G52" s="121"/>
      <c r="H52" s="121"/>
      <c r="I52" s="122"/>
      <c r="J52" s="121" t="s">
        <v>84</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'01 - Stavební objekt'!J27</f>
        <v>0</v>
      </c>
      <c r="AH52" s="122"/>
      <c r="AI52" s="122"/>
      <c r="AJ52" s="122"/>
      <c r="AK52" s="122"/>
      <c r="AL52" s="122"/>
      <c r="AM52" s="122"/>
      <c r="AN52" s="123">
        <f>SUM(AG52,AT52)</f>
        <v>0</v>
      </c>
      <c r="AO52" s="122"/>
      <c r="AP52" s="122"/>
      <c r="AQ52" s="124" t="s">
        <v>85</v>
      </c>
      <c r="AR52" s="125"/>
      <c r="AS52" s="126">
        <v>0</v>
      </c>
      <c r="AT52" s="127">
        <f>ROUND(SUM(AV52:AW52),2)</f>
        <v>0</v>
      </c>
      <c r="AU52" s="128">
        <f>'01 - Stavební objekt'!P123</f>
        <v>0</v>
      </c>
      <c r="AV52" s="127">
        <f>'01 - Stavební objekt'!J30</f>
        <v>0</v>
      </c>
      <c r="AW52" s="127">
        <f>'01 - Stavební objekt'!J31</f>
        <v>0</v>
      </c>
      <c r="AX52" s="127">
        <f>'01 - Stavební objekt'!J32</f>
        <v>0</v>
      </c>
      <c r="AY52" s="127">
        <f>'01 - Stavební objekt'!J33</f>
        <v>0</v>
      </c>
      <c r="AZ52" s="127">
        <f>'01 - Stavební objekt'!F30</f>
        <v>0</v>
      </c>
      <c r="BA52" s="127">
        <f>'01 - Stavební objekt'!F31</f>
        <v>0</v>
      </c>
      <c r="BB52" s="127">
        <f>'01 - Stavební objekt'!F32</f>
        <v>0</v>
      </c>
      <c r="BC52" s="127">
        <f>'01 - Stavební objekt'!F33</f>
        <v>0</v>
      </c>
      <c r="BD52" s="129">
        <f>'01 - Stavební objekt'!F34</f>
        <v>0</v>
      </c>
      <c r="BT52" s="130" t="s">
        <v>24</v>
      </c>
      <c r="BV52" s="130" t="s">
        <v>80</v>
      </c>
      <c r="BW52" s="130" t="s">
        <v>86</v>
      </c>
      <c r="BX52" s="130" t="s">
        <v>7</v>
      </c>
      <c r="CL52" s="130" t="s">
        <v>22</v>
      </c>
      <c r="CM52" s="130" t="s">
        <v>87</v>
      </c>
    </row>
    <row r="53" s="5" customFormat="1" ht="16.5" customHeight="1">
      <c r="A53" s="118" t="s">
        <v>82</v>
      </c>
      <c r="B53" s="119"/>
      <c r="C53" s="120"/>
      <c r="D53" s="121" t="s">
        <v>88</v>
      </c>
      <c r="E53" s="121"/>
      <c r="F53" s="121"/>
      <c r="G53" s="121"/>
      <c r="H53" s="121"/>
      <c r="I53" s="122"/>
      <c r="J53" s="121" t="s">
        <v>89</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'02 - Vedlejší a ostatní n...'!J27</f>
        <v>0</v>
      </c>
      <c r="AH53" s="122"/>
      <c r="AI53" s="122"/>
      <c r="AJ53" s="122"/>
      <c r="AK53" s="122"/>
      <c r="AL53" s="122"/>
      <c r="AM53" s="122"/>
      <c r="AN53" s="123">
        <f>SUM(AG53,AT53)</f>
        <v>0</v>
      </c>
      <c r="AO53" s="122"/>
      <c r="AP53" s="122"/>
      <c r="AQ53" s="124" t="s">
        <v>90</v>
      </c>
      <c r="AR53" s="125"/>
      <c r="AS53" s="131">
        <v>0</v>
      </c>
      <c r="AT53" s="132">
        <f>ROUND(SUM(AV53:AW53),2)</f>
        <v>0</v>
      </c>
      <c r="AU53" s="133">
        <f>'02 - Vedlejší a ostatní n...'!P77</f>
        <v>0</v>
      </c>
      <c r="AV53" s="132">
        <f>'02 - Vedlejší a ostatní n...'!J30</f>
        <v>0</v>
      </c>
      <c r="AW53" s="132">
        <f>'02 - Vedlejší a ostatní n...'!J31</f>
        <v>0</v>
      </c>
      <c r="AX53" s="132">
        <f>'02 - Vedlejší a ostatní n...'!J32</f>
        <v>0</v>
      </c>
      <c r="AY53" s="132">
        <f>'02 - Vedlejší a ostatní n...'!J33</f>
        <v>0</v>
      </c>
      <c r="AZ53" s="132">
        <f>'02 - Vedlejší a ostatní n...'!F30</f>
        <v>0</v>
      </c>
      <c r="BA53" s="132">
        <f>'02 - Vedlejší a ostatní n...'!F31</f>
        <v>0</v>
      </c>
      <c r="BB53" s="132">
        <f>'02 - Vedlejší a ostatní n...'!F32</f>
        <v>0</v>
      </c>
      <c r="BC53" s="132">
        <f>'02 - Vedlejší a ostatní n...'!F33</f>
        <v>0</v>
      </c>
      <c r="BD53" s="134">
        <f>'02 - Vedlejší a ostatní n...'!F34</f>
        <v>0</v>
      </c>
      <c r="BT53" s="130" t="s">
        <v>24</v>
      </c>
      <c r="BV53" s="130" t="s">
        <v>80</v>
      </c>
      <c r="BW53" s="130" t="s">
        <v>91</v>
      </c>
      <c r="BX53" s="130" t="s">
        <v>7</v>
      </c>
      <c r="CL53" s="130" t="s">
        <v>22</v>
      </c>
      <c r="CM53" s="130" t="s">
        <v>87</v>
      </c>
    </row>
    <row r="54" s="1" customFormat="1" ht="30" customHeight="1">
      <c r="B54" s="45"/>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1"/>
    </row>
    <row r="55" s="1" customFormat="1" ht="6.96" customHeight="1">
      <c r="B55" s="66"/>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71"/>
    </row>
  </sheetData>
  <sheetProtection sheet="1" formatColumns="0" formatRows="0" objects="1" scenarios="1" spinCount="100000" saltValue="/HPKlsYvJZJeQ3fkm9x1oH/0ATcY4eZ6o23TICLbElpJOoCfYNAh7HnfPmYOdcMLdKGjvNUzb9stJoiyOw9sFQ==" hashValue="yw4/XB6KlmmujcFMwlAC/PhNKKCZ6sg0aJccrWbwFmZ7ImoxGqaPauR5O7n9LsCsI1ezzCYJ6XtOhGl4ErnfAw=="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92</v>
      </c>
      <c r="G1" s="138" t="s">
        <v>93</v>
      </c>
      <c r="H1" s="138"/>
      <c r="I1" s="139"/>
      <c r="J1" s="138" t="s">
        <v>94</v>
      </c>
      <c r="K1" s="137" t="s">
        <v>95</v>
      </c>
      <c r="L1" s="138" t="s">
        <v>96</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40"/>
      <c r="J3" s="25"/>
      <c r="K3" s="26"/>
      <c r="AT3" s="23" t="s">
        <v>87</v>
      </c>
    </row>
    <row r="4" ht="36.96" customHeight="1">
      <c r="B4" s="27"/>
      <c r="C4" s="28"/>
      <c r="D4" s="29" t="s">
        <v>97</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PD na opravy části pavilonu 6, SOUE PlzeŇ - 2.stavba</v>
      </c>
      <c r="F7" s="39"/>
      <c r="G7" s="39"/>
      <c r="H7" s="39"/>
      <c r="I7" s="141"/>
      <c r="J7" s="28"/>
      <c r="K7" s="30"/>
    </row>
    <row r="8" s="1" customFormat="1">
      <c r="B8" s="45"/>
      <c r="C8" s="46"/>
      <c r="D8" s="39" t="s">
        <v>98</v>
      </c>
      <c r="E8" s="46"/>
      <c r="F8" s="46"/>
      <c r="G8" s="46"/>
      <c r="H8" s="46"/>
      <c r="I8" s="143"/>
      <c r="J8" s="46"/>
      <c r="K8" s="50"/>
    </row>
    <row r="9" s="1" customFormat="1" ht="36.96" customHeight="1">
      <c r="B9" s="45"/>
      <c r="C9" s="46"/>
      <c r="D9" s="46"/>
      <c r="E9" s="144" t="s">
        <v>99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25</v>
      </c>
      <c r="E12" s="46"/>
      <c r="F12" s="34" t="s">
        <v>26</v>
      </c>
      <c r="G12" s="46"/>
      <c r="H12" s="46"/>
      <c r="I12" s="145" t="s">
        <v>27</v>
      </c>
      <c r="J12" s="146" t="str">
        <f>'Rekapitulace stavby'!AN8</f>
        <v>26. 10. 2016</v>
      </c>
      <c r="K12" s="50"/>
    </row>
    <row r="13" s="1" customFormat="1" ht="10.8" customHeight="1">
      <c r="B13" s="45"/>
      <c r="C13" s="46"/>
      <c r="D13" s="46"/>
      <c r="E13" s="46"/>
      <c r="F13" s="46"/>
      <c r="G13" s="46"/>
      <c r="H13" s="46"/>
      <c r="I13" s="143"/>
      <c r="J13" s="46"/>
      <c r="K13" s="50"/>
    </row>
    <row r="14" s="1" customFormat="1" ht="14.4" customHeight="1">
      <c r="B14" s="45"/>
      <c r="C14" s="46"/>
      <c r="D14" s="39" t="s">
        <v>31</v>
      </c>
      <c r="E14" s="46"/>
      <c r="F14" s="46"/>
      <c r="G14" s="46"/>
      <c r="H14" s="46"/>
      <c r="I14" s="145" t="s">
        <v>32</v>
      </c>
      <c r="J14" s="34" t="s">
        <v>22</v>
      </c>
      <c r="K14" s="50"/>
    </row>
    <row r="15" s="1" customFormat="1" ht="18" customHeight="1">
      <c r="B15" s="45"/>
      <c r="C15" s="46"/>
      <c r="D15" s="46"/>
      <c r="E15" s="34" t="s">
        <v>33</v>
      </c>
      <c r="F15" s="46"/>
      <c r="G15" s="46"/>
      <c r="H15" s="46"/>
      <c r="I15" s="145" t="s">
        <v>34</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35</v>
      </c>
      <c r="E17" s="46"/>
      <c r="F17" s="46"/>
      <c r="G17" s="46"/>
      <c r="H17" s="46"/>
      <c r="I17" s="145"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34</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37</v>
      </c>
      <c r="E20" s="46"/>
      <c r="F20" s="46"/>
      <c r="G20" s="46"/>
      <c r="H20" s="46"/>
      <c r="I20" s="145" t="s">
        <v>32</v>
      </c>
      <c r="J20" s="34" t="s">
        <v>38</v>
      </c>
      <c r="K20" s="50"/>
    </row>
    <row r="21" s="1" customFormat="1" ht="18" customHeight="1">
      <c r="B21" s="45"/>
      <c r="C21" s="46"/>
      <c r="D21" s="46"/>
      <c r="E21" s="34" t="s">
        <v>39</v>
      </c>
      <c r="F21" s="46"/>
      <c r="G21" s="46"/>
      <c r="H21" s="46"/>
      <c r="I21" s="145" t="s">
        <v>34</v>
      </c>
      <c r="J21" s="34" t="s">
        <v>40</v>
      </c>
      <c r="K21" s="50"/>
    </row>
    <row r="22" s="1" customFormat="1" ht="6.96" customHeight="1">
      <c r="B22" s="45"/>
      <c r="C22" s="46"/>
      <c r="D22" s="46"/>
      <c r="E22" s="46"/>
      <c r="F22" s="46"/>
      <c r="G22" s="46"/>
      <c r="H22" s="46"/>
      <c r="I22" s="143"/>
      <c r="J22" s="46"/>
      <c r="K22" s="50"/>
    </row>
    <row r="23" s="1" customFormat="1" ht="14.4" customHeight="1">
      <c r="B23" s="45"/>
      <c r="C23" s="46"/>
      <c r="D23" s="39" t="s">
        <v>42</v>
      </c>
      <c r="E23" s="46"/>
      <c r="F23" s="46"/>
      <c r="G23" s="46"/>
      <c r="H23" s="46"/>
      <c r="I23" s="143"/>
      <c r="J23" s="46"/>
      <c r="K23" s="50"/>
    </row>
    <row r="24" s="6" customFormat="1" ht="57" customHeight="1">
      <c r="B24" s="147"/>
      <c r="C24" s="148"/>
      <c r="D24" s="148"/>
      <c r="E24" s="43" t="s">
        <v>43</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44</v>
      </c>
      <c r="E27" s="46"/>
      <c r="F27" s="46"/>
      <c r="G27" s="46"/>
      <c r="H27" s="46"/>
      <c r="I27" s="143"/>
      <c r="J27" s="154">
        <f>ROUND(J123,2)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46</v>
      </c>
      <c r="G29" s="46"/>
      <c r="H29" s="46"/>
      <c r="I29" s="155" t="s">
        <v>45</v>
      </c>
      <c r="J29" s="51" t="s">
        <v>47</v>
      </c>
      <c r="K29" s="50"/>
    </row>
    <row r="30" s="1" customFormat="1" ht="14.4" customHeight="1">
      <c r="B30" s="45"/>
      <c r="C30" s="46"/>
      <c r="D30" s="54" t="s">
        <v>48</v>
      </c>
      <c r="E30" s="54" t="s">
        <v>49</v>
      </c>
      <c r="F30" s="156">
        <f>ROUND(SUM(BE123:BE1934), 2)</f>
        <v>0</v>
      </c>
      <c r="G30" s="46"/>
      <c r="H30" s="46"/>
      <c r="I30" s="157">
        <v>0.20999999999999999</v>
      </c>
      <c r="J30" s="156">
        <f>ROUND(ROUND((SUM(BE123:BE1934)), 2)*I30, 2)</f>
        <v>0</v>
      </c>
      <c r="K30" s="50"/>
    </row>
    <row r="31" s="1" customFormat="1" ht="14.4" customHeight="1">
      <c r="B31" s="45"/>
      <c r="C31" s="46"/>
      <c r="D31" s="46"/>
      <c r="E31" s="54" t="s">
        <v>50</v>
      </c>
      <c r="F31" s="156">
        <f>ROUND(SUM(BF123:BF1934), 2)</f>
        <v>0</v>
      </c>
      <c r="G31" s="46"/>
      <c r="H31" s="46"/>
      <c r="I31" s="157">
        <v>0.14999999999999999</v>
      </c>
      <c r="J31" s="156">
        <f>ROUND(ROUND((SUM(BF123:BF1934)), 2)*I31, 2)</f>
        <v>0</v>
      </c>
      <c r="K31" s="50"/>
    </row>
    <row r="32" hidden="1" s="1" customFormat="1" ht="14.4" customHeight="1">
      <c r="B32" s="45"/>
      <c r="C32" s="46"/>
      <c r="D32" s="46"/>
      <c r="E32" s="54" t="s">
        <v>51</v>
      </c>
      <c r="F32" s="156">
        <f>ROUND(SUM(BG123:BG1934), 2)</f>
        <v>0</v>
      </c>
      <c r="G32" s="46"/>
      <c r="H32" s="46"/>
      <c r="I32" s="157">
        <v>0.20999999999999999</v>
      </c>
      <c r="J32" s="156">
        <v>0</v>
      </c>
      <c r="K32" s="50"/>
    </row>
    <row r="33" hidden="1" s="1" customFormat="1" ht="14.4" customHeight="1">
      <c r="B33" s="45"/>
      <c r="C33" s="46"/>
      <c r="D33" s="46"/>
      <c r="E33" s="54" t="s">
        <v>52</v>
      </c>
      <c r="F33" s="156">
        <f>ROUND(SUM(BH123:BH1934), 2)</f>
        <v>0</v>
      </c>
      <c r="G33" s="46"/>
      <c r="H33" s="46"/>
      <c r="I33" s="157">
        <v>0.14999999999999999</v>
      </c>
      <c r="J33" s="156">
        <v>0</v>
      </c>
      <c r="K33" s="50"/>
    </row>
    <row r="34" hidden="1" s="1" customFormat="1" ht="14.4" customHeight="1">
      <c r="B34" s="45"/>
      <c r="C34" s="46"/>
      <c r="D34" s="46"/>
      <c r="E34" s="54" t="s">
        <v>53</v>
      </c>
      <c r="F34" s="156">
        <f>ROUND(SUM(BI123:BI1934),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54</v>
      </c>
      <c r="E36" s="97"/>
      <c r="F36" s="97"/>
      <c r="G36" s="160" t="s">
        <v>55</v>
      </c>
      <c r="H36" s="161" t="s">
        <v>56</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100</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PD na opravy části pavilonu 6, SOUE PlzeŇ - 2.stavba</v>
      </c>
      <c r="F45" s="39"/>
      <c r="G45" s="39"/>
      <c r="H45" s="39"/>
      <c r="I45" s="143"/>
      <c r="J45" s="46"/>
      <c r="K45" s="50"/>
    </row>
    <row r="46" s="1" customFormat="1" ht="14.4" customHeight="1">
      <c r="B46" s="45"/>
      <c r="C46" s="39" t="s">
        <v>98</v>
      </c>
      <c r="D46" s="46"/>
      <c r="E46" s="46"/>
      <c r="F46" s="46"/>
      <c r="G46" s="46"/>
      <c r="H46" s="46"/>
      <c r="I46" s="143"/>
      <c r="J46" s="46"/>
      <c r="K46" s="50"/>
    </row>
    <row r="47" s="1" customFormat="1" ht="17.25" customHeight="1">
      <c r="B47" s="45"/>
      <c r="C47" s="46"/>
      <c r="D47" s="46"/>
      <c r="E47" s="144" t="str">
        <f>E9</f>
        <v>01 - Stavební objekt</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25</v>
      </c>
      <c r="D49" s="46"/>
      <c r="E49" s="46"/>
      <c r="F49" s="34" t="str">
        <f>F12</f>
        <v xml:space="preserve"> </v>
      </c>
      <c r="G49" s="46"/>
      <c r="H49" s="46"/>
      <c r="I49" s="145" t="s">
        <v>27</v>
      </c>
      <c r="J49" s="146" t="str">
        <f>IF(J12="","",J12)</f>
        <v>26. 10. 2016</v>
      </c>
      <c r="K49" s="50"/>
    </row>
    <row r="50" s="1" customFormat="1" ht="6.96" customHeight="1">
      <c r="B50" s="45"/>
      <c r="C50" s="46"/>
      <c r="D50" s="46"/>
      <c r="E50" s="46"/>
      <c r="F50" s="46"/>
      <c r="G50" s="46"/>
      <c r="H50" s="46"/>
      <c r="I50" s="143"/>
      <c r="J50" s="46"/>
      <c r="K50" s="50"/>
    </row>
    <row r="51" s="1" customFormat="1">
      <c r="B51" s="45"/>
      <c r="C51" s="39" t="s">
        <v>31</v>
      </c>
      <c r="D51" s="46"/>
      <c r="E51" s="46"/>
      <c r="F51" s="34" t="str">
        <f>E15</f>
        <v>SOUE, Vejprnická 56, 318 00 Plzeň</v>
      </c>
      <c r="G51" s="46"/>
      <c r="H51" s="46"/>
      <c r="I51" s="145" t="s">
        <v>37</v>
      </c>
      <c r="J51" s="43" t="str">
        <f>E21</f>
        <v>Luboš Beneda, Čižická 279,332 09 Štěnovice</v>
      </c>
      <c r="K51" s="50"/>
    </row>
    <row r="52" s="1" customFormat="1" ht="14.4" customHeight="1">
      <c r="B52" s="45"/>
      <c r="C52" s="39" t="s">
        <v>35</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101</v>
      </c>
      <c r="D54" s="158"/>
      <c r="E54" s="158"/>
      <c r="F54" s="158"/>
      <c r="G54" s="158"/>
      <c r="H54" s="158"/>
      <c r="I54" s="172"/>
      <c r="J54" s="173" t="s">
        <v>102</v>
      </c>
      <c r="K54" s="174"/>
    </row>
    <row r="55" s="1" customFormat="1" ht="10.32" customHeight="1">
      <c r="B55" s="45"/>
      <c r="C55" s="46"/>
      <c r="D55" s="46"/>
      <c r="E55" s="46"/>
      <c r="F55" s="46"/>
      <c r="G55" s="46"/>
      <c r="H55" s="46"/>
      <c r="I55" s="143"/>
      <c r="J55" s="46"/>
      <c r="K55" s="50"/>
    </row>
    <row r="56" s="1" customFormat="1" ht="29.28" customHeight="1">
      <c r="B56" s="45"/>
      <c r="C56" s="175" t="s">
        <v>103</v>
      </c>
      <c r="D56" s="46"/>
      <c r="E56" s="46"/>
      <c r="F56" s="46"/>
      <c r="G56" s="46"/>
      <c r="H56" s="46"/>
      <c r="I56" s="143"/>
      <c r="J56" s="154">
        <f>J123</f>
        <v>0</v>
      </c>
      <c r="K56" s="50"/>
      <c r="AU56" s="23" t="s">
        <v>104</v>
      </c>
    </row>
    <row r="57" s="7" customFormat="1" ht="24.96" customHeight="1">
      <c r="B57" s="176"/>
      <c r="C57" s="177"/>
      <c r="D57" s="178" t="s">
        <v>105</v>
      </c>
      <c r="E57" s="179"/>
      <c r="F57" s="179"/>
      <c r="G57" s="179"/>
      <c r="H57" s="179"/>
      <c r="I57" s="180"/>
      <c r="J57" s="181">
        <f>J124</f>
        <v>0</v>
      </c>
      <c r="K57" s="182"/>
    </row>
    <row r="58" s="8" customFormat="1" ht="19.92" customHeight="1">
      <c r="B58" s="183"/>
      <c r="C58" s="184"/>
      <c r="D58" s="185" t="s">
        <v>106</v>
      </c>
      <c r="E58" s="186"/>
      <c r="F58" s="186"/>
      <c r="G58" s="186"/>
      <c r="H58" s="186"/>
      <c r="I58" s="187"/>
      <c r="J58" s="188">
        <f>J125</f>
        <v>0</v>
      </c>
      <c r="K58" s="189"/>
    </row>
    <row r="59" s="8" customFormat="1" ht="19.92" customHeight="1">
      <c r="B59" s="183"/>
      <c r="C59" s="184"/>
      <c r="D59" s="185" t="s">
        <v>107</v>
      </c>
      <c r="E59" s="186"/>
      <c r="F59" s="186"/>
      <c r="G59" s="186"/>
      <c r="H59" s="186"/>
      <c r="I59" s="187"/>
      <c r="J59" s="188">
        <f>J155</f>
        <v>0</v>
      </c>
      <c r="K59" s="189"/>
    </row>
    <row r="60" s="8" customFormat="1" ht="19.92" customHeight="1">
      <c r="B60" s="183"/>
      <c r="C60" s="184"/>
      <c r="D60" s="185" t="s">
        <v>108</v>
      </c>
      <c r="E60" s="186"/>
      <c r="F60" s="186"/>
      <c r="G60" s="186"/>
      <c r="H60" s="186"/>
      <c r="I60" s="187"/>
      <c r="J60" s="188">
        <f>J207</f>
        <v>0</v>
      </c>
      <c r="K60" s="189"/>
    </row>
    <row r="61" s="8" customFormat="1" ht="19.92" customHeight="1">
      <c r="B61" s="183"/>
      <c r="C61" s="184"/>
      <c r="D61" s="185" t="s">
        <v>109</v>
      </c>
      <c r="E61" s="186"/>
      <c r="F61" s="186"/>
      <c r="G61" s="186"/>
      <c r="H61" s="186"/>
      <c r="I61" s="187"/>
      <c r="J61" s="188">
        <f>J379</f>
        <v>0</v>
      </c>
      <c r="K61" s="189"/>
    </row>
    <row r="62" s="8" customFormat="1" ht="19.92" customHeight="1">
      <c r="B62" s="183"/>
      <c r="C62" s="184"/>
      <c r="D62" s="185" t="s">
        <v>110</v>
      </c>
      <c r="E62" s="186"/>
      <c r="F62" s="186"/>
      <c r="G62" s="186"/>
      <c r="H62" s="186"/>
      <c r="I62" s="187"/>
      <c r="J62" s="188">
        <f>J448</f>
        <v>0</v>
      </c>
      <c r="K62" s="189"/>
    </row>
    <row r="63" s="8" customFormat="1" ht="19.92" customHeight="1">
      <c r="B63" s="183"/>
      <c r="C63" s="184"/>
      <c r="D63" s="185" t="s">
        <v>111</v>
      </c>
      <c r="E63" s="186"/>
      <c r="F63" s="186"/>
      <c r="G63" s="186"/>
      <c r="H63" s="186"/>
      <c r="I63" s="187"/>
      <c r="J63" s="188">
        <f>J469</f>
        <v>0</v>
      </c>
      <c r="K63" s="189"/>
    </row>
    <row r="64" s="8" customFormat="1" ht="19.92" customHeight="1">
      <c r="B64" s="183"/>
      <c r="C64" s="184"/>
      <c r="D64" s="185" t="s">
        <v>112</v>
      </c>
      <c r="E64" s="186"/>
      <c r="F64" s="186"/>
      <c r="G64" s="186"/>
      <c r="H64" s="186"/>
      <c r="I64" s="187"/>
      <c r="J64" s="188">
        <f>J730</f>
        <v>0</v>
      </c>
      <c r="K64" s="189"/>
    </row>
    <row r="65" s="8" customFormat="1" ht="19.92" customHeight="1">
      <c r="B65" s="183"/>
      <c r="C65" s="184"/>
      <c r="D65" s="185" t="s">
        <v>113</v>
      </c>
      <c r="E65" s="186"/>
      <c r="F65" s="186"/>
      <c r="G65" s="186"/>
      <c r="H65" s="186"/>
      <c r="I65" s="187"/>
      <c r="J65" s="188">
        <f>J830</f>
        <v>0</v>
      </c>
      <c r="K65" s="189"/>
    </row>
    <row r="66" s="8" customFormat="1" ht="19.92" customHeight="1">
      <c r="B66" s="183"/>
      <c r="C66" s="184"/>
      <c r="D66" s="185" t="s">
        <v>114</v>
      </c>
      <c r="E66" s="186"/>
      <c r="F66" s="186"/>
      <c r="G66" s="186"/>
      <c r="H66" s="186"/>
      <c r="I66" s="187"/>
      <c r="J66" s="188">
        <f>J894</f>
        <v>0</v>
      </c>
      <c r="K66" s="189"/>
    </row>
    <row r="67" s="8" customFormat="1" ht="19.92" customHeight="1">
      <c r="B67" s="183"/>
      <c r="C67" s="184"/>
      <c r="D67" s="185" t="s">
        <v>115</v>
      </c>
      <c r="E67" s="186"/>
      <c r="F67" s="186"/>
      <c r="G67" s="186"/>
      <c r="H67" s="186"/>
      <c r="I67" s="187"/>
      <c r="J67" s="188">
        <f>J919</f>
        <v>0</v>
      </c>
      <c r="K67" s="189"/>
    </row>
    <row r="68" s="8" customFormat="1" ht="19.92" customHeight="1">
      <c r="B68" s="183"/>
      <c r="C68" s="184"/>
      <c r="D68" s="185" t="s">
        <v>116</v>
      </c>
      <c r="E68" s="186"/>
      <c r="F68" s="186"/>
      <c r="G68" s="186"/>
      <c r="H68" s="186"/>
      <c r="I68" s="187"/>
      <c r="J68" s="188">
        <f>J952</f>
        <v>0</v>
      </c>
      <c r="K68" s="189"/>
    </row>
    <row r="69" s="8" customFormat="1" ht="19.92" customHeight="1">
      <c r="B69" s="183"/>
      <c r="C69" s="184"/>
      <c r="D69" s="185" t="s">
        <v>117</v>
      </c>
      <c r="E69" s="186"/>
      <c r="F69" s="186"/>
      <c r="G69" s="186"/>
      <c r="H69" s="186"/>
      <c r="I69" s="187"/>
      <c r="J69" s="188">
        <f>J962</f>
        <v>0</v>
      </c>
      <c r="K69" s="189"/>
    </row>
    <row r="70" s="8" customFormat="1" ht="19.92" customHeight="1">
      <c r="B70" s="183"/>
      <c r="C70" s="184"/>
      <c r="D70" s="185" t="s">
        <v>118</v>
      </c>
      <c r="E70" s="186"/>
      <c r="F70" s="186"/>
      <c r="G70" s="186"/>
      <c r="H70" s="186"/>
      <c r="I70" s="187"/>
      <c r="J70" s="188">
        <f>J990</f>
        <v>0</v>
      </c>
      <c r="K70" s="189"/>
    </row>
    <row r="71" s="8" customFormat="1" ht="19.92" customHeight="1">
      <c r="B71" s="183"/>
      <c r="C71" s="184"/>
      <c r="D71" s="185" t="s">
        <v>119</v>
      </c>
      <c r="E71" s="186"/>
      <c r="F71" s="186"/>
      <c r="G71" s="186"/>
      <c r="H71" s="186"/>
      <c r="I71" s="187"/>
      <c r="J71" s="188">
        <f>J1018</f>
        <v>0</v>
      </c>
      <c r="K71" s="189"/>
    </row>
    <row r="72" s="8" customFormat="1" ht="19.92" customHeight="1">
      <c r="B72" s="183"/>
      <c r="C72" s="184"/>
      <c r="D72" s="185" t="s">
        <v>120</v>
      </c>
      <c r="E72" s="186"/>
      <c r="F72" s="186"/>
      <c r="G72" s="186"/>
      <c r="H72" s="186"/>
      <c r="I72" s="187"/>
      <c r="J72" s="188">
        <f>J1250</f>
        <v>0</v>
      </c>
      <c r="K72" s="189"/>
    </row>
    <row r="73" s="8" customFormat="1" ht="19.92" customHeight="1">
      <c r="B73" s="183"/>
      <c r="C73" s="184"/>
      <c r="D73" s="185" t="s">
        <v>121</v>
      </c>
      <c r="E73" s="186"/>
      <c r="F73" s="186"/>
      <c r="G73" s="186"/>
      <c r="H73" s="186"/>
      <c r="I73" s="187"/>
      <c r="J73" s="188">
        <f>J1262</f>
        <v>0</v>
      </c>
      <c r="K73" s="189"/>
    </row>
    <row r="74" s="7" customFormat="1" ht="24.96" customHeight="1">
      <c r="B74" s="176"/>
      <c r="C74" s="177"/>
      <c r="D74" s="178" t="s">
        <v>122</v>
      </c>
      <c r="E74" s="179"/>
      <c r="F74" s="179"/>
      <c r="G74" s="179"/>
      <c r="H74" s="179"/>
      <c r="I74" s="180"/>
      <c r="J74" s="181">
        <f>J1264</f>
        <v>0</v>
      </c>
      <c r="K74" s="182"/>
    </row>
    <row r="75" s="8" customFormat="1" ht="19.92" customHeight="1">
      <c r="B75" s="183"/>
      <c r="C75" s="184"/>
      <c r="D75" s="185" t="s">
        <v>123</v>
      </c>
      <c r="E75" s="186"/>
      <c r="F75" s="186"/>
      <c r="G75" s="186"/>
      <c r="H75" s="186"/>
      <c r="I75" s="187"/>
      <c r="J75" s="188">
        <f>J1265</f>
        <v>0</v>
      </c>
      <c r="K75" s="189"/>
    </row>
    <row r="76" s="8" customFormat="1" ht="19.92" customHeight="1">
      <c r="B76" s="183"/>
      <c r="C76" s="184"/>
      <c r="D76" s="185" t="s">
        <v>124</v>
      </c>
      <c r="E76" s="186"/>
      <c r="F76" s="186"/>
      <c r="G76" s="186"/>
      <c r="H76" s="186"/>
      <c r="I76" s="187"/>
      <c r="J76" s="188">
        <f>J1290</f>
        <v>0</v>
      </c>
      <c r="K76" s="189"/>
    </row>
    <row r="77" s="8" customFormat="1" ht="19.92" customHeight="1">
      <c r="B77" s="183"/>
      <c r="C77" s="184"/>
      <c r="D77" s="185" t="s">
        <v>125</v>
      </c>
      <c r="E77" s="186"/>
      <c r="F77" s="186"/>
      <c r="G77" s="186"/>
      <c r="H77" s="186"/>
      <c r="I77" s="187"/>
      <c r="J77" s="188">
        <f>J1308</f>
        <v>0</v>
      </c>
      <c r="K77" s="189"/>
    </row>
    <row r="78" s="8" customFormat="1" ht="19.92" customHeight="1">
      <c r="B78" s="183"/>
      <c r="C78" s="184"/>
      <c r="D78" s="185" t="s">
        <v>126</v>
      </c>
      <c r="E78" s="186"/>
      <c r="F78" s="186"/>
      <c r="G78" s="186"/>
      <c r="H78" s="186"/>
      <c r="I78" s="187"/>
      <c r="J78" s="188">
        <f>J1369</f>
        <v>0</v>
      </c>
      <c r="K78" s="189"/>
    </row>
    <row r="79" s="8" customFormat="1" ht="19.92" customHeight="1">
      <c r="B79" s="183"/>
      <c r="C79" s="184"/>
      <c r="D79" s="185" t="s">
        <v>127</v>
      </c>
      <c r="E79" s="186"/>
      <c r="F79" s="186"/>
      <c r="G79" s="186"/>
      <c r="H79" s="186"/>
      <c r="I79" s="187"/>
      <c r="J79" s="188">
        <f>J1380</f>
        <v>0</v>
      </c>
      <c r="K79" s="189"/>
    </row>
    <row r="80" s="8" customFormat="1" ht="19.92" customHeight="1">
      <c r="B80" s="183"/>
      <c r="C80" s="184"/>
      <c r="D80" s="185" t="s">
        <v>128</v>
      </c>
      <c r="E80" s="186"/>
      <c r="F80" s="186"/>
      <c r="G80" s="186"/>
      <c r="H80" s="186"/>
      <c r="I80" s="187"/>
      <c r="J80" s="188">
        <f>J1391</f>
        <v>0</v>
      </c>
      <c r="K80" s="189"/>
    </row>
    <row r="81" s="8" customFormat="1" ht="19.92" customHeight="1">
      <c r="B81" s="183"/>
      <c r="C81" s="184"/>
      <c r="D81" s="185" t="s">
        <v>129</v>
      </c>
      <c r="E81" s="186"/>
      <c r="F81" s="186"/>
      <c r="G81" s="186"/>
      <c r="H81" s="186"/>
      <c r="I81" s="187"/>
      <c r="J81" s="188">
        <f>J1410</f>
        <v>0</v>
      </c>
      <c r="K81" s="189"/>
    </row>
    <row r="82" s="8" customFormat="1" ht="19.92" customHeight="1">
      <c r="B82" s="183"/>
      <c r="C82" s="184"/>
      <c r="D82" s="185" t="s">
        <v>130</v>
      </c>
      <c r="E82" s="186"/>
      <c r="F82" s="186"/>
      <c r="G82" s="186"/>
      <c r="H82" s="186"/>
      <c r="I82" s="187"/>
      <c r="J82" s="188">
        <f>J1415</f>
        <v>0</v>
      </c>
      <c r="K82" s="189"/>
    </row>
    <row r="83" s="8" customFormat="1" ht="19.92" customHeight="1">
      <c r="B83" s="183"/>
      <c r="C83" s="184"/>
      <c r="D83" s="185" t="s">
        <v>131</v>
      </c>
      <c r="E83" s="186"/>
      <c r="F83" s="186"/>
      <c r="G83" s="186"/>
      <c r="H83" s="186"/>
      <c r="I83" s="187"/>
      <c r="J83" s="188">
        <f>J1424</f>
        <v>0</v>
      </c>
      <c r="K83" s="189"/>
    </row>
    <row r="84" s="8" customFormat="1" ht="19.92" customHeight="1">
      <c r="B84" s="183"/>
      <c r="C84" s="184"/>
      <c r="D84" s="185" t="s">
        <v>132</v>
      </c>
      <c r="E84" s="186"/>
      <c r="F84" s="186"/>
      <c r="G84" s="186"/>
      <c r="H84" s="186"/>
      <c r="I84" s="187"/>
      <c r="J84" s="188">
        <f>J1427</f>
        <v>0</v>
      </c>
      <c r="K84" s="189"/>
    </row>
    <row r="85" s="8" customFormat="1" ht="19.92" customHeight="1">
      <c r="B85" s="183"/>
      <c r="C85" s="184"/>
      <c r="D85" s="185" t="s">
        <v>133</v>
      </c>
      <c r="E85" s="186"/>
      <c r="F85" s="186"/>
      <c r="G85" s="186"/>
      <c r="H85" s="186"/>
      <c r="I85" s="187"/>
      <c r="J85" s="188">
        <f>J1431</f>
        <v>0</v>
      </c>
      <c r="K85" s="189"/>
    </row>
    <row r="86" s="8" customFormat="1" ht="19.92" customHeight="1">
      <c r="B86" s="183"/>
      <c r="C86" s="184"/>
      <c r="D86" s="185" t="s">
        <v>134</v>
      </c>
      <c r="E86" s="186"/>
      <c r="F86" s="186"/>
      <c r="G86" s="186"/>
      <c r="H86" s="186"/>
      <c r="I86" s="187"/>
      <c r="J86" s="188">
        <f>J1455</f>
        <v>0</v>
      </c>
      <c r="K86" s="189"/>
    </row>
    <row r="87" s="8" customFormat="1" ht="19.92" customHeight="1">
      <c r="B87" s="183"/>
      <c r="C87" s="184"/>
      <c r="D87" s="185" t="s">
        <v>135</v>
      </c>
      <c r="E87" s="186"/>
      <c r="F87" s="186"/>
      <c r="G87" s="186"/>
      <c r="H87" s="186"/>
      <c r="I87" s="187"/>
      <c r="J87" s="188">
        <f>J1474</f>
        <v>0</v>
      </c>
      <c r="K87" s="189"/>
    </row>
    <row r="88" s="8" customFormat="1" ht="19.92" customHeight="1">
      <c r="B88" s="183"/>
      <c r="C88" s="184"/>
      <c r="D88" s="185" t="s">
        <v>136</v>
      </c>
      <c r="E88" s="186"/>
      <c r="F88" s="186"/>
      <c r="G88" s="186"/>
      <c r="H88" s="186"/>
      <c r="I88" s="187"/>
      <c r="J88" s="188">
        <f>J1496</f>
        <v>0</v>
      </c>
      <c r="K88" s="189"/>
    </row>
    <row r="89" s="8" customFormat="1" ht="19.92" customHeight="1">
      <c r="B89" s="183"/>
      <c r="C89" s="184"/>
      <c r="D89" s="185" t="s">
        <v>137</v>
      </c>
      <c r="E89" s="186"/>
      <c r="F89" s="186"/>
      <c r="G89" s="186"/>
      <c r="H89" s="186"/>
      <c r="I89" s="187"/>
      <c r="J89" s="188">
        <f>J1500</f>
        <v>0</v>
      </c>
      <c r="K89" s="189"/>
    </row>
    <row r="90" s="8" customFormat="1" ht="19.92" customHeight="1">
      <c r="B90" s="183"/>
      <c r="C90" s="184"/>
      <c r="D90" s="185" t="s">
        <v>138</v>
      </c>
      <c r="E90" s="186"/>
      <c r="F90" s="186"/>
      <c r="G90" s="186"/>
      <c r="H90" s="186"/>
      <c r="I90" s="187"/>
      <c r="J90" s="188">
        <f>J1503</f>
        <v>0</v>
      </c>
      <c r="K90" s="189"/>
    </row>
    <row r="91" s="8" customFormat="1" ht="19.92" customHeight="1">
      <c r="B91" s="183"/>
      <c r="C91" s="184"/>
      <c r="D91" s="185" t="s">
        <v>139</v>
      </c>
      <c r="E91" s="186"/>
      <c r="F91" s="186"/>
      <c r="G91" s="186"/>
      <c r="H91" s="186"/>
      <c r="I91" s="187"/>
      <c r="J91" s="188">
        <f>J1510</f>
        <v>0</v>
      </c>
      <c r="K91" s="189"/>
    </row>
    <row r="92" s="8" customFormat="1" ht="19.92" customHeight="1">
      <c r="B92" s="183"/>
      <c r="C92" s="184"/>
      <c r="D92" s="185" t="s">
        <v>140</v>
      </c>
      <c r="E92" s="186"/>
      <c r="F92" s="186"/>
      <c r="G92" s="186"/>
      <c r="H92" s="186"/>
      <c r="I92" s="187"/>
      <c r="J92" s="188">
        <f>J1526</f>
        <v>0</v>
      </c>
      <c r="K92" s="189"/>
    </row>
    <row r="93" s="8" customFormat="1" ht="19.92" customHeight="1">
      <c r="B93" s="183"/>
      <c r="C93" s="184"/>
      <c r="D93" s="185" t="s">
        <v>141</v>
      </c>
      <c r="E93" s="186"/>
      <c r="F93" s="186"/>
      <c r="G93" s="186"/>
      <c r="H93" s="186"/>
      <c r="I93" s="187"/>
      <c r="J93" s="188">
        <f>J1531</f>
        <v>0</v>
      </c>
      <c r="K93" s="189"/>
    </row>
    <row r="94" s="8" customFormat="1" ht="19.92" customHeight="1">
      <c r="B94" s="183"/>
      <c r="C94" s="184"/>
      <c r="D94" s="185" t="s">
        <v>142</v>
      </c>
      <c r="E94" s="186"/>
      <c r="F94" s="186"/>
      <c r="G94" s="186"/>
      <c r="H94" s="186"/>
      <c r="I94" s="187"/>
      <c r="J94" s="188">
        <f>J1552</f>
        <v>0</v>
      </c>
      <c r="K94" s="189"/>
    </row>
    <row r="95" s="8" customFormat="1" ht="19.92" customHeight="1">
      <c r="B95" s="183"/>
      <c r="C95" s="184"/>
      <c r="D95" s="185" t="s">
        <v>143</v>
      </c>
      <c r="E95" s="186"/>
      <c r="F95" s="186"/>
      <c r="G95" s="186"/>
      <c r="H95" s="186"/>
      <c r="I95" s="187"/>
      <c r="J95" s="188">
        <f>J1585</f>
        <v>0</v>
      </c>
      <c r="K95" s="189"/>
    </row>
    <row r="96" s="8" customFormat="1" ht="19.92" customHeight="1">
      <c r="B96" s="183"/>
      <c r="C96" s="184"/>
      <c r="D96" s="185" t="s">
        <v>144</v>
      </c>
      <c r="E96" s="186"/>
      <c r="F96" s="186"/>
      <c r="G96" s="186"/>
      <c r="H96" s="186"/>
      <c r="I96" s="187"/>
      <c r="J96" s="188">
        <f>J1610</f>
        <v>0</v>
      </c>
      <c r="K96" s="189"/>
    </row>
    <row r="97" s="8" customFormat="1" ht="19.92" customHeight="1">
      <c r="B97" s="183"/>
      <c r="C97" s="184"/>
      <c r="D97" s="185" t="s">
        <v>145</v>
      </c>
      <c r="E97" s="186"/>
      <c r="F97" s="186"/>
      <c r="G97" s="186"/>
      <c r="H97" s="186"/>
      <c r="I97" s="187"/>
      <c r="J97" s="188">
        <f>J1619</f>
        <v>0</v>
      </c>
      <c r="K97" s="189"/>
    </row>
    <row r="98" s="8" customFormat="1" ht="19.92" customHeight="1">
      <c r="B98" s="183"/>
      <c r="C98" s="184"/>
      <c r="D98" s="185" t="s">
        <v>146</v>
      </c>
      <c r="E98" s="186"/>
      <c r="F98" s="186"/>
      <c r="G98" s="186"/>
      <c r="H98" s="186"/>
      <c r="I98" s="187"/>
      <c r="J98" s="188">
        <f>J1681</f>
        <v>0</v>
      </c>
      <c r="K98" s="189"/>
    </row>
    <row r="99" s="8" customFormat="1" ht="19.92" customHeight="1">
      <c r="B99" s="183"/>
      <c r="C99" s="184"/>
      <c r="D99" s="185" t="s">
        <v>147</v>
      </c>
      <c r="E99" s="186"/>
      <c r="F99" s="186"/>
      <c r="G99" s="186"/>
      <c r="H99" s="186"/>
      <c r="I99" s="187"/>
      <c r="J99" s="188">
        <f>J1730</f>
        <v>0</v>
      </c>
      <c r="K99" s="189"/>
    </row>
    <row r="100" s="8" customFormat="1" ht="19.92" customHeight="1">
      <c r="B100" s="183"/>
      <c r="C100" s="184"/>
      <c r="D100" s="185" t="s">
        <v>148</v>
      </c>
      <c r="E100" s="186"/>
      <c r="F100" s="186"/>
      <c r="G100" s="186"/>
      <c r="H100" s="186"/>
      <c r="I100" s="187"/>
      <c r="J100" s="188">
        <f>J1889</f>
        <v>0</v>
      </c>
      <c r="K100" s="189"/>
    </row>
    <row r="101" s="8" customFormat="1" ht="19.92" customHeight="1">
      <c r="B101" s="183"/>
      <c r="C101" s="184"/>
      <c r="D101" s="185" t="s">
        <v>149</v>
      </c>
      <c r="E101" s="186"/>
      <c r="F101" s="186"/>
      <c r="G101" s="186"/>
      <c r="H101" s="186"/>
      <c r="I101" s="187"/>
      <c r="J101" s="188">
        <f>J1894</f>
        <v>0</v>
      </c>
      <c r="K101" s="189"/>
    </row>
    <row r="102" s="8" customFormat="1" ht="19.92" customHeight="1">
      <c r="B102" s="183"/>
      <c r="C102" s="184"/>
      <c r="D102" s="185" t="s">
        <v>150</v>
      </c>
      <c r="E102" s="186"/>
      <c r="F102" s="186"/>
      <c r="G102" s="186"/>
      <c r="H102" s="186"/>
      <c r="I102" s="187"/>
      <c r="J102" s="188">
        <f>J1925</f>
        <v>0</v>
      </c>
      <c r="K102" s="189"/>
    </row>
    <row r="103" s="8" customFormat="1" ht="19.92" customHeight="1">
      <c r="B103" s="183"/>
      <c r="C103" s="184"/>
      <c r="D103" s="185" t="s">
        <v>151</v>
      </c>
      <c r="E103" s="186"/>
      <c r="F103" s="186"/>
      <c r="G103" s="186"/>
      <c r="H103" s="186"/>
      <c r="I103" s="187"/>
      <c r="J103" s="188">
        <f>J1933</f>
        <v>0</v>
      </c>
      <c r="K103" s="189"/>
    </row>
    <row r="104" s="1" customFormat="1" ht="21.84" customHeight="1">
      <c r="B104" s="45"/>
      <c r="C104" s="46"/>
      <c r="D104" s="46"/>
      <c r="E104" s="46"/>
      <c r="F104" s="46"/>
      <c r="G104" s="46"/>
      <c r="H104" s="46"/>
      <c r="I104" s="143"/>
      <c r="J104" s="46"/>
      <c r="K104" s="50"/>
    </row>
    <row r="105" s="1" customFormat="1" ht="6.96" customHeight="1">
      <c r="B105" s="66"/>
      <c r="C105" s="67"/>
      <c r="D105" s="67"/>
      <c r="E105" s="67"/>
      <c r="F105" s="67"/>
      <c r="G105" s="67"/>
      <c r="H105" s="67"/>
      <c r="I105" s="165"/>
      <c r="J105" s="67"/>
      <c r="K105" s="68"/>
    </row>
    <row r="109" s="1" customFormat="1" ht="6.96" customHeight="1">
      <c r="B109" s="69"/>
      <c r="C109" s="70"/>
      <c r="D109" s="70"/>
      <c r="E109" s="70"/>
      <c r="F109" s="70"/>
      <c r="G109" s="70"/>
      <c r="H109" s="70"/>
      <c r="I109" s="168"/>
      <c r="J109" s="70"/>
      <c r="K109" s="70"/>
      <c r="L109" s="71"/>
    </row>
    <row r="110" s="1" customFormat="1" ht="36.96" customHeight="1">
      <c r="B110" s="45"/>
      <c r="C110" s="72" t="s">
        <v>152</v>
      </c>
      <c r="D110" s="73"/>
      <c r="E110" s="73"/>
      <c r="F110" s="73"/>
      <c r="G110" s="73"/>
      <c r="H110" s="73"/>
      <c r="I110" s="190"/>
      <c r="J110" s="73"/>
      <c r="K110" s="73"/>
      <c r="L110" s="71"/>
    </row>
    <row r="111" s="1" customFormat="1" ht="6.96" customHeight="1">
      <c r="B111" s="45"/>
      <c r="C111" s="73"/>
      <c r="D111" s="73"/>
      <c r="E111" s="73"/>
      <c r="F111" s="73"/>
      <c r="G111" s="73"/>
      <c r="H111" s="73"/>
      <c r="I111" s="190"/>
      <c r="J111" s="73"/>
      <c r="K111" s="73"/>
      <c r="L111" s="71"/>
    </row>
    <row r="112" s="1" customFormat="1" ht="14.4" customHeight="1">
      <c r="B112" s="45"/>
      <c r="C112" s="75" t="s">
        <v>18</v>
      </c>
      <c r="D112" s="73"/>
      <c r="E112" s="73"/>
      <c r="F112" s="73"/>
      <c r="G112" s="73"/>
      <c r="H112" s="73"/>
      <c r="I112" s="190"/>
      <c r="J112" s="73"/>
      <c r="K112" s="73"/>
      <c r="L112" s="71"/>
    </row>
    <row r="113" s="1" customFormat="1" ht="16.5" customHeight="1">
      <c r="B113" s="45"/>
      <c r="C113" s="73"/>
      <c r="D113" s="73"/>
      <c r="E113" s="191" t="str">
        <f>E7</f>
        <v>PD na opravy části pavilonu 6, SOUE PlzeŇ - 2.stavba</v>
      </c>
      <c r="F113" s="75"/>
      <c r="G113" s="75"/>
      <c r="H113" s="75"/>
      <c r="I113" s="190"/>
      <c r="J113" s="73"/>
      <c r="K113" s="73"/>
      <c r="L113" s="71"/>
    </row>
    <row r="114" s="1" customFormat="1" ht="14.4" customHeight="1">
      <c r="B114" s="45"/>
      <c r="C114" s="75" t="s">
        <v>98</v>
      </c>
      <c r="D114" s="73"/>
      <c r="E114" s="73"/>
      <c r="F114" s="73"/>
      <c r="G114" s="73"/>
      <c r="H114" s="73"/>
      <c r="I114" s="190"/>
      <c r="J114" s="73"/>
      <c r="K114" s="73"/>
      <c r="L114" s="71"/>
    </row>
    <row r="115" s="1" customFormat="1" ht="17.25" customHeight="1">
      <c r="B115" s="45"/>
      <c r="C115" s="73"/>
      <c r="D115" s="73"/>
      <c r="E115" s="81" t="str">
        <f>E9</f>
        <v>01 - Stavební objekt</v>
      </c>
      <c r="F115" s="73"/>
      <c r="G115" s="73"/>
      <c r="H115" s="73"/>
      <c r="I115" s="190"/>
      <c r="J115" s="73"/>
      <c r="K115" s="73"/>
      <c r="L115" s="71"/>
    </row>
    <row r="116" s="1" customFormat="1" ht="6.96" customHeight="1">
      <c r="B116" s="45"/>
      <c r="C116" s="73"/>
      <c r="D116" s="73"/>
      <c r="E116" s="73"/>
      <c r="F116" s="73"/>
      <c r="G116" s="73"/>
      <c r="H116" s="73"/>
      <c r="I116" s="190"/>
      <c r="J116" s="73"/>
      <c r="K116" s="73"/>
      <c r="L116" s="71"/>
    </row>
    <row r="117" s="1" customFormat="1" ht="18" customHeight="1">
      <c r="B117" s="45"/>
      <c r="C117" s="75" t="s">
        <v>25</v>
      </c>
      <c r="D117" s="73"/>
      <c r="E117" s="73"/>
      <c r="F117" s="192" t="str">
        <f>F12</f>
        <v xml:space="preserve"> </v>
      </c>
      <c r="G117" s="73"/>
      <c r="H117" s="73"/>
      <c r="I117" s="193" t="s">
        <v>27</v>
      </c>
      <c r="J117" s="84" t="str">
        <f>IF(J12="","",J12)</f>
        <v>26. 10. 2016</v>
      </c>
      <c r="K117" s="73"/>
      <c r="L117" s="71"/>
    </row>
    <row r="118" s="1" customFormat="1" ht="6.96" customHeight="1">
      <c r="B118" s="45"/>
      <c r="C118" s="73"/>
      <c r="D118" s="73"/>
      <c r="E118" s="73"/>
      <c r="F118" s="73"/>
      <c r="G118" s="73"/>
      <c r="H118" s="73"/>
      <c r="I118" s="190"/>
      <c r="J118" s="73"/>
      <c r="K118" s="73"/>
      <c r="L118" s="71"/>
    </row>
    <row r="119" s="1" customFormat="1">
      <c r="B119" s="45"/>
      <c r="C119" s="75" t="s">
        <v>31</v>
      </c>
      <c r="D119" s="73"/>
      <c r="E119" s="73"/>
      <c r="F119" s="192" t="str">
        <f>E15</f>
        <v>SOUE, Vejprnická 56, 318 00 Plzeň</v>
      </c>
      <c r="G119" s="73"/>
      <c r="H119" s="73"/>
      <c r="I119" s="193" t="s">
        <v>37</v>
      </c>
      <c r="J119" s="192" t="str">
        <f>E21</f>
        <v>Luboš Beneda, Čižická 279,332 09 Štěnovice</v>
      </c>
      <c r="K119" s="73"/>
      <c r="L119" s="71"/>
    </row>
    <row r="120" s="1" customFormat="1" ht="14.4" customHeight="1">
      <c r="B120" s="45"/>
      <c r="C120" s="75" t="s">
        <v>35</v>
      </c>
      <c r="D120" s="73"/>
      <c r="E120" s="73"/>
      <c r="F120" s="192" t="str">
        <f>IF(E18="","",E18)</f>
        <v/>
      </c>
      <c r="G120" s="73"/>
      <c r="H120" s="73"/>
      <c r="I120" s="190"/>
      <c r="J120" s="73"/>
      <c r="K120" s="73"/>
      <c r="L120" s="71"/>
    </row>
    <row r="121" s="1" customFormat="1" ht="10.32" customHeight="1">
      <c r="B121" s="45"/>
      <c r="C121" s="73"/>
      <c r="D121" s="73"/>
      <c r="E121" s="73"/>
      <c r="F121" s="73"/>
      <c r="G121" s="73"/>
      <c r="H121" s="73"/>
      <c r="I121" s="190"/>
      <c r="J121" s="73"/>
      <c r="K121" s="73"/>
      <c r="L121" s="71"/>
    </row>
    <row r="122" s="9" customFormat="1" ht="29.28" customHeight="1">
      <c r="B122" s="194"/>
      <c r="C122" s="195" t="s">
        <v>153</v>
      </c>
      <c r="D122" s="196" t="s">
        <v>63</v>
      </c>
      <c r="E122" s="196" t="s">
        <v>59</v>
      </c>
      <c r="F122" s="196" t="s">
        <v>154</v>
      </c>
      <c r="G122" s="196" t="s">
        <v>155</v>
      </c>
      <c r="H122" s="196" t="s">
        <v>156</v>
      </c>
      <c r="I122" s="197" t="s">
        <v>157</v>
      </c>
      <c r="J122" s="196" t="s">
        <v>102</v>
      </c>
      <c r="K122" s="198" t="s">
        <v>158</v>
      </c>
      <c r="L122" s="199"/>
      <c r="M122" s="101" t="s">
        <v>159</v>
      </c>
      <c r="N122" s="102" t="s">
        <v>48</v>
      </c>
      <c r="O122" s="102" t="s">
        <v>160</v>
      </c>
      <c r="P122" s="102" t="s">
        <v>161</v>
      </c>
      <c r="Q122" s="102" t="s">
        <v>162</v>
      </c>
      <c r="R122" s="102" t="s">
        <v>163</v>
      </c>
      <c r="S122" s="102" t="s">
        <v>164</v>
      </c>
      <c r="T122" s="103" t="s">
        <v>165</v>
      </c>
    </row>
    <row r="123" s="1" customFormat="1" ht="29.28" customHeight="1">
      <c r="B123" s="45"/>
      <c r="C123" s="107" t="s">
        <v>103</v>
      </c>
      <c r="D123" s="73"/>
      <c r="E123" s="73"/>
      <c r="F123" s="73"/>
      <c r="G123" s="73"/>
      <c r="H123" s="73"/>
      <c r="I123" s="190"/>
      <c r="J123" s="200">
        <f>BK123</f>
        <v>0</v>
      </c>
      <c r="K123" s="73"/>
      <c r="L123" s="71"/>
      <c r="M123" s="104"/>
      <c r="N123" s="105"/>
      <c r="O123" s="105"/>
      <c r="P123" s="201">
        <f>P124+P1264</f>
        <v>0</v>
      </c>
      <c r="Q123" s="105"/>
      <c r="R123" s="201">
        <f>R124+R1264</f>
        <v>657.0812707263317</v>
      </c>
      <c r="S123" s="105"/>
      <c r="T123" s="202">
        <f>T124+T1264</f>
        <v>334.15701587000007</v>
      </c>
      <c r="AT123" s="23" t="s">
        <v>77</v>
      </c>
      <c r="AU123" s="23" t="s">
        <v>104</v>
      </c>
      <c r="BK123" s="203">
        <f>BK124+BK1264</f>
        <v>0</v>
      </c>
    </row>
    <row r="124" s="10" customFormat="1" ht="37.44" customHeight="1">
      <c r="B124" s="204"/>
      <c r="C124" s="205"/>
      <c r="D124" s="206" t="s">
        <v>77</v>
      </c>
      <c r="E124" s="207" t="s">
        <v>166</v>
      </c>
      <c r="F124" s="207" t="s">
        <v>167</v>
      </c>
      <c r="G124" s="205"/>
      <c r="H124" s="205"/>
      <c r="I124" s="208"/>
      <c r="J124" s="209">
        <f>BK124</f>
        <v>0</v>
      </c>
      <c r="K124" s="205"/>
      <c r="L124" s="210"/>
      <c r="M124" s="211"/>
      <c r="N124" s="212"/>
      <c r="O124" s="212"/>
      <c r="P124" s="213">
        <f>P125+P155+P207+P379+P448+P469+P730+P830+P894+P919+P952+P962+P990+P1018+P1250+P1262</f>
        <v>0</v>
      </c>
      <c r="Q124" s="212"/>
      <c r="R124" s="213">
        <f>R125+R155+R207+R379+R448+R469+R730+R830+R894+R919+R952+R962+R990+R1018+R1250+R1262</f>
        <v>599.30184584270773</v>
      </c>
      <c r="S124" s="212"/>
      <c r="T124" s="214">
        <f>T125+T155+T207+T379+T448+T469+T730+T830+T894+T919+T952+T962+T990+T1018+T1250+T1262</f>
        <v>280.40613822000006</v>
      </c>
      <c r="AR124" s="215" t="s">
        <v>24</v>
      </c>
      <c r="AT124" s="216" t="s">
        <v>77</v>
      </c>
      <c r="AU124" s="216" t="s">
        <v>78</v>
      </c>
      <c r="AY124" s="215" t="s">
        <v>168</v>
      </c>
      <c r="BK124" s="217">
        <f>BK125+BK155+BK207+BK379+BK448+BK469+BK730+BK830+BK894+BK919+BK952+BK962+BK990+BK1018+BK1250+BK1262</f>
        <v>0</v>
      </c>
    </row>
    <row r="125" s="10" customFormat="1" ht="19.92" customHeight="1">
      <c r="B125" s="204"/>
      <c r="C125" s="205"/>
      <c r="D125" s="206" t="s">
        <v>77</v>
      </c>
      <c r="E125" s="218" t="s">
        <v>24</v>
      </c>
      <c r="F125" s="218" t="s">
        <v>169</v>
      </c>
      <c r="G125" s="205"/>
      <c r="H125" s="205"/>
      <c r="I125" s="208"/>
      <c r="J125" s="219">
        <f>BK125</f>
        <v>0</v>
      </c>
      <c r="K125" s="205"/>
      <c r="L125" s="210"/>
      <c r="M125" s="211"/>
      <c r="N125" s="212"/>
      <c r="O125" s="212"/>
      <c r="P125" s="213">
        <f>SUM(P126:P154)</f>
        <v>0</v>
      </c>
      <c r="Q125" s="212"/>
      <c r="R125" s="213">
        <f>SUM(R126:R154)</f>
        <v>0.00027836400000000002</v>
      </c>
      <c r="S125" s="212"/>
      <c r="T125" s="214">
        <f>SUM(T126:T154)</f>
        <v>0</v>
      </c>
      <c r="AR125" s="215" t="s">
        <v>24</v>
      </c>
      <c r="AT125" s="216" t="s">
        <v>77</v>
      </c>
      <c r="AU125" s="216" t="s">
        <v>24</v>
      </c>
      <c r="AY125" s="215" t="s">
        <v>168</v>
      </c>
      <c r="BK125" s="217">
        <f>SUM(BK126:BK154)</f>
        <v>0</v>
      </c>
    </row>
    <row r="126" s="1" customFormat="1" ht="25.5" customHeight="1">
      <c r="B126" s="45"/>
      <c r="C126" s="220" t="s">
        <v>24</v>
      </c>
      <c r="D126" s="220" t="s">
        <v>170</v>
      </c>
      <c r="E126" s="221" t="s">
        <v>171</v>
      </c>
      <c r="F126" s="222" t="s">
        <v>172</v>
      </c>
      <c r="G126" s="223" t="s">
        <v>173</v>
      </c>
      <c r="H126" s="224">
        <v>3</v>
      </c>
      <c r="I126" s="225"/>
      <c r="J126" s="226">
        <f>ROUND(I126*H126,2)</f>
        <v>0</v>
      </c>
      <c r="K126" s="222" t="s">
        <v>174</v>
      </c>
      <c r="L126" s="71"/>
      <c r="M126" s="227" t="s">
        <v>22</v>
      </c>
      <c r="N126" s="228" t="s">
        <v>49</v>
      </c>
      <c r="O126" s="46"/>
      <c r="P126" s="229">
        <f>O126*H126</f>
        <v>0</v>
      </c>
      <c r="Q126" s="229">
        <v>0</v>
      </c>
      <c r="R126" s="229">
        <f>Q126*H126</f>
        <v>0</v>
      </c>
      <c r="S126" s="229">
        <v>0</v>
      </c>
      <c r="T126" s="230">
        <f>S126*H126</f>
        <v>0</v>
      </c>
      <c r="AR126" s="23" t="s">
        <v>175</v>
      </c>
      <c r="AT126" s="23" t="s">
        <v>170</v>
      </c>
      <c r="AU126" s="23" t="s">
        <v>87</v>
      </c>
      <c r="AY126" s="23" t="s">
        <v>168</v>
      </c>
      <c r="BE126" s="231">
        <f>IF(N126="základní",J126,0)</f>
        <v>0</v>
      </c>
      <c r="BF126" s="231">
        <f>IF(N126="snížená",J126,0)</f>
        <v>0</v>
      </c>
      <c r="BG126" s="231">
        <f>IF(N126="zákl. přenesená",J126,0)</f>
        <v>0</v>
      </c>
      <c r="BH126" s="231">
        <f>IF(N126="sníž. přenesená",J126,0)</f>
        <v>0</v>
      </c>
      <c r="BI126" s="231">
        <f>IF(N126="nulová",J126,0)</f>
        <v>0</v>
      </c>
      <c r="BJ126" s="23" t="s">
        <v>24</v>
      </c>
      <c r="BK126" s="231">
        <f>ROUND(I126*H126,2)</f>
        <v>0</v>
      </c>
      <c r="BL126" s="23" t="s">
        <v>175</v>
      </c>
      <c r="BM126" s="23" t="s">
        <v>176</v>
      </c>
    </row>
    <row r="127" s="1" customFormat="1" ht="25.5" customHeight="1">
      <c r="B127" s="45"/>
      <c r="C127" s="220" t="s">
        <v>87</v>
      </c>
      <c r="D127" s="220" t="s">
        <v>170</v>
      </c>
      <c r="E127" s="221" t="s">
        <v>177</v>
      </c>
      <c r="F127" s="222" t="s">
        <v>178</v>
      </c>
      <c r="G127" s="223" t="s">
        <v>173</v>
      </c>
      <c r="H127" s="224">
        <v>3</v>
      </c>
      <c r="I127" s="225"/>
      <c r="J127" s="226">
        <f>ROUND(I127*H127,2)</f>
        <v>0</v>
      </c>
      <c r="K127" s="222" t="s">
        <v>174</v>
      </c>
      <c r="L127" s="71"/>
      <c r="M127" s="227" t="s">
        <v>22</v>
      </c>
      <c r="N127" s="228" t="s">
        <v>49</v>
      </c>
      <c r="O127" s="46"/>
      <c r="P127" s="229">
        <f>O127*H127</f>
        <v>0</v>
      </c>
      <c r="Q127" s="229">
        <v>9.2788000000000007E-05</v>
      </c>
      <c r="R127" s="229">
        <f>Q127*H127</f>
        <v>0.00027836400000000002</v>
      </c>
      <c r="S127" s="229">
        <v>0</v>
      </c>
      <c r="T127" s="230">
        <f>S127*H127</f>
        <v>0</v>
      </c>
      <c r="AR127" s="23" t="s">
        <v>175</v>
      </c>
      <c r="AT127" s="23" t="s">
        <v>170</v>
      </c>
      <c r="AU127" s="23" t="s">
        <v>87</v>
      </c>
      <c r="AY127" s="23" t="s">
        <v>168</v>
      </c>
      <c r="BE127" s="231">
        <f>IF(N127="základní",J127,0)</f>
        <v>0</v>
      </c>
      <c r="BF127" s="231">
        <f>IF(N127="snížená",J127,0)</f>
        <v>0</v>
      </c>
      <c r="BG127" s="231">
        <f>IF(N127="zákl. přenesená",J127,0)</f>
        <v>0</v>
      </c>
      <c r="BH127" s="231">
        <f>IF(N127="sníž. přenesená",J127,0)</f>
        <v>0</v>
      </c>
      <c r="BI127" s="231">
        <f>IF(N127="nulová",J127,0)</f>
        <v>0</v>
      </c>
      <c r="BJ127" s="23" t="s">
        <v>24</v>
      </c>
      <c r="BK127" s="231">
        <f>ROUND(I127*H127,2)</f>
        <v>0</v>
      </c>
      <c r="BL127" s="23" t="s">
        <v>175</v>
      </c>
      <c r="BM127" s="23" t="s">
        <v>179</v>
      </c>
    </row>
    <row r="128" s="1" customFormat="1" ht="38.25" customHeight="1">
      <c r="B128" s="45"/>
      <c r="C128" s="220" t="s">
        <v>180</v>
      </c>
      <c r="D128" s="220" t="s">
        <v>170</v>
      </c>
      <c r="E128" s="221" t="s">
        <v>181</v>
      </c>
      <c r="F128" s="222" t="s">
        <v>182</v>
      </c>
      <c r="G128" s="223" t="s">
        <v>183</v>
      </c>
      <c r="H128" s="224">
        <v>23.100000000000001</v>
      </c>
      <c r="I128" s="225"/>
      <c r="J128" s="226">
        <f>ROUND(I128*H128,2)</f>
        <v>0</v>
      </c>
      <c r="K128" s="222" t="s">
        <v>174</v>
      </c>
      <c r="L128" s="71"/>
      <c r="M128" s="227" t="s">
        <v>22</v>
      </c>
      <c r="N128" s="228" t="s">
        <v>49</v>
      </c>
      <c r="O128" s="46"/>
      <c r="P128" s="229">
        <f>O128*H128</f>
        <v>0</v>
      </c>
      <c r="Q128" s="229">
        <v>0</v>
      </c>
      <c r="R128" s="229">
        <f>Q128*H128</f>
        <v>0</v>
      </c>
      <c r="S128" s="229">
        <v>0</v>
      </c>
      <c r="T128" s="230">
        <f>S128*H128</f>
        <v>0</v>
      </c>
      <c r="AR128" s="23" t="s">
        <v>175</v>
      </c>
      <c r="AT128" s="23" t="s">
        <v>170</v>
      </c>
      <c r="AU128" s="23" t="s">
        <v>87</v>
      </c>
      <c r="AY128" s="23" t="s">
        <v>168</v>
      </c>
      <c r="BE128" s="231">
        <f>IF(N128="základní",J128,0)</f>
        <v>0</v>
      </c>
      <c r="BF128" s="231">
        <f>IF(N128="snížená",J128,0)</f>
        <v>0</v>
      </c>
      <c r="BG128" s="231">
        <f>IF(N128="zákl. přenesená",J128,0)</f>
        <v>0</v>
      </c>
      <c r="BH128" s="231">
        <f>IF(N128="sníž. přenesená",J128,0)</f>
        <v>0</v>
      </c>
      <c r="BI128" s="231">
        <f>IF(N128="nulová",J128,0)</f>
        <v>0</v>
      </c>
      <c r="BJ128" s="23" t="s">
        <v>24</v>
      </c>
      <c r="BK128" s="231">
        <f>ROUND(I128*H128,2)</f>
        <v>0</v>
      </c>
      <c r="BL128" s="23" t="s">
        <v>175</v>
      </c>
      <c r="BM128" s="23" t="s">
        <v>184</v>
      </c>
    </row>
    <row r="129" s="11" customFormat="1">
      <c r="B129" s="232"/>
      <c r="C129" s="233"/>
      <c r="D129" s="234" t="s">
        <v>185</v>
      </c>
      <c r="E129" s="235" t="s">
        <v>22</v>
      </c>
      <c r="F129" s="236" t="s">
        <v>186</v>
      </c>
      <c r="G129" s="233"/>
      <c r="H129" s="237">
        <v>23.100000000000001</v>
      </c>
      <c r="I129" s="238"/>
      <c r="J129" s="233"/>
      <c r="K129" s="233"/>
      <c r="L129" s="239"/>
      <c r="M129" s="240"/>
      <c r="N129" s="241"/>
      <c r="O129" s="241"/>
      <c r="P129" s="241"/>
      <c r="Q129" s="241"/>
      <c r="R129" s="241"/>
      <c r="S129" s="241"/>
      <c r="T129" s="242"/>
      <c r="AT129" s="243" t="s">
        <v>185</v>
      </c>
      <c r="AU129" s="243" t="s">
        <v>87</v>
      </c>
      <c r="AV129" s="11" t="s">
        <v>87</v>
      </c>
      <c r="AW129" s="11" t="s">
        <v>41</v>
      </c>
      <c r="AX129" s="11" t="s">
        <v>78</v>
      </c>
      <c r="AY129" s="243" t="s">
        <v>168</v>
      </c>
    </row>
    <row r="130" s="1" customFormat="1" ht="25.5" customHeight="1">
      <c r="B130" s="45"/>
      <c r="C130" s="220" t="s">
        <v>175</v>
      </c>
      <c r="D130" s="220" t="s">
        <v>170</v>
      </c>
      <c r="E130" s="221" t="s">
        <v>187</v>
      </c>
      <c r="F130" s="222" t="s">
        <v>188</v>
      </c>
      <c r="G130" s="223" t="s">
        <v>183</v>
      </c>
      <c r="H130" s="224">
        <v>25.798999999999999</v>
      </c>
      <c r="I130" s="225"/>
      <c r="J130" s="226">
        <f>ROUND(I130*H130,2)</f>
        <v>0</v>
      </c>
      <c r="K130" s="222" t="s">
        <v>174</v>
      </c>
      <c r="L130" s="71"/>
      <c r="M130" s="227" t="s">
        <v>22</v>
      </c>
      <c r="N130" s="228" t="s">
        <v>49</v>
      </c>
      <c r="O130" s="46"/>
      <c r="P130" s="229">
        <f>O130*H130</f>
        <v>0</v>
      </c>
      <c r="Q130" s="229">
        <v>0</v>
      </c>
      <c r="R130" s="229">
        <f>Q130*H130</f>
        <v>0</v>
      </c>
      <c r="S130" s="229">
        <v>0</v>
      </c>
      <c r="T130" s="230">
        <f>S130*H130</f>
        <v>0</v>
      </c>
      <c r="AR130" s="23" t="s">
        <v>175</v>
      </c>
      <c r="AT130" s="23" t="s">
        <v>170</v>
      </c>
      <c r="AU130" s="23" t="s">
        <v>87</v>
      </c>
      <c r="AY130" s="23" t="s">
        <v>168</v>
      </c>
      <c r="BE130" s="231">
        <f>IF(N130="základní",J130,0)</f>
        <v>0</v>
      </c>
      <c r="BF130" s="231">
        <f>IF(N130="snížená",J130,0)</f>
        <v>0</v>
      </c>
      <c r="BG130" s="231">
        <f>IF(N130="zákl. přenesená",J130,0)</f>
        <v>0</v>
      </c>
      <c r="BH130" s="231">
        <f>IF(N130="sníž. přenesená",J130,0)</f>
        <v>0</v>
      </c>
      <c r="BI130" s="231">
        <f>IF(N130="nulová",J130,0)</f>
        <v>0</v>
      </c>
      <c r="BJ130" s="23" t="s">
        <v>24</v>
      </c>
      <c r="BK130" s="231">
        <f>ROUND(I130*H130,2)</f>
        <v>0</v>
      </c>
      <c r="BL130" s="23" t="s">
        <v>175</v>
      </c>
      <c r="BM130" s="23" t="s">
        <v>189</v>
      </c>
    </row>
    <row r="131" s="11" customFormat="1">
      <c r="B131" s="232"/>
      <c r="C131" s="233"/>
      <c r="D131" s="234" t="s">
        <v>185</v>
      </c>
      <c r="E131" s="235" t="s">
        <v>22</v>
      </c>
      <c r="F131" s="236" t="s">
        <v>190</v>
      </c>
      <c r="G131" s="233"/>
      <c r="H131" s="237">
        <v>14.050000000000001</v>
      </c>
      <c r="I131" s="238"/>
      <c r="J131" s="233"/>
      <c r="K131" s="233"/>
      <c r="L131" s="239"/>
      <c r="M131" s="240"/>
      <c r="N131" s="241"/>
      <c r="O131" s="241"/>
      <c r="P131" s="241"/>
      <c r="Q131" s="241"/>
      <c r="R131" s="241"/>
      <c r="S131" s="241"/>
      <c r="T131" s="242"/>
      <c r="AT131" s="243" t="s">
        <v>185</v>
      </c>
      <c r="AU131" s="243" t="s">
        <v>87</v>
      </c>
      <c r="AV131" s="11" t="s">
        <v>87</v>
      </c>
      <c r="AW131" s="11" t="s">
        <v>41</v>
      </c>
      <c r="AX131" s="11" t="s">
        <v>78</v>
      </c>
      <c r="AY131" s="243" t="s">
        <v>168</v>
      </c>
    </row>
    <row r="132" s="11" customFormat="1">
      <c r="B132" s="232"/>
      <c r="C132" s="233"/>
      <c r="D132" s="234" t="s">
        <v>185</v>
      </c>
      <c r="E132" s="235" t="s">
        <v>22</v>
      </c>
      <c r="F132" s="236" t="s">
        <v>191</v>
      </c>
      <c r="G132" s="233"/>
      <c r="H132" s="237">
        <v>11.125999999999999</v>
      </c>
      <c r="I132" s="238"/>
      <c r="J132" s="233"/>
      <c r="K132" s="233"/>
      <c r="L132" s="239"/>
      <c r="M132" s="240"/>
      <c r="N132" s="241"/>
      <c r="O132" s="241"/>
      <c r="P132" s="241"/>
      <c r="Q132" s="241"/>
      <c r="R132" s="241"/>
      <c r="S132" s="241"/>
      <c r="T132" s="242"/>
      <c r="AT132" s="243" t="s">
        <v>185</v>
      </c>
      <c r="AU132" s="243" t="s">
        <v>87</v>
      </c>
      <c r="AV132" s="11" t="s">
        <v>87</v>
      </c>
      <c r="AW132" s="11" t="s">
        <v>41</v>
      </c>
      <c r="AX132" s="11" t="s">
        <v>78</v>
      </c>
      <c r="AY132" s="243" t="s">
        <v>168</v>
      </c>
    </row>
    <row r="133" s="11" customFormat="1">
      <c r="B133" s="232"/>
      <c r="C133" s="233"/>
      <c r="D133" s="234" t="s">
        <v>185</v>
      </c>
      <c r="E133" s="235" t="s">
        <v>22</v>
      </c>
      <c r="F133" s="236" t="s">
        <v>192</v>
      </c>
      <c r="G133" s="233"/>
      <c r="H133" s="237">
        <v>0.623</v>
      </c>
      <c r="I133" s="238"/>
      <c r="J133" s="233"/>
      <c r="K133" s="233"/>
      <c r="L133" s="239"/>
      <c r="M133" s="240"/>
      <c r="N133" s="241"/>
      <c r="O133" s="241"/>
      <c r="P133" s="241"/>
      <c r="Q133" s="241"/>
      <c r="R133" s="241"/>
      <c r="S133" s="241"/>
      <c r="T133" s="242"/>
      <c r="AT133" s="243" t="s">
        <v>185</v>
      </c>
      <c r="AU133" s="243" t="s">
        <v>87</v>
      </c>
      <c r="AV133" s="11" t="s">
        <v>87</v>
      </c>
      <c r="AW133" s="11" t="s">
        <v>41</v>
      </c>
      <c r="AX133" s="11" t="s">
        <v>78</v>
      </c>
      <c r="AY133" s="243" t="s">
        <v>168</v>
      </c>
    </row>
    <row r="134" s="1" customFormat="1" ht="38.25" customHeight="1">
      <c r="B134" s="45"/>
      <c r="C134" s="220" t="s">
        <v>193</v>
      </c>
      <c r="D134" s="220" t="s">
        <v>170</v>
      </c>
      <c r="E134" s="221" t="s">
        <v>194</v>
      </c>
      <c r="F134" s="222" t="s">
        <v>195</v>
      </c>
      <c r="G134" s="223" t="s">
        <v>183</v>
      </c>
      <c r="H134" s="224">
        <v>12.9</v>
      </c>
      <c r="I134" s="225"/>
      <c r="J134" s="226">
        <f>ROUND(I134*H134,2)</f>
        <v>0</v>
      </c>
      <c r="K134" s="222" t="s">
        <v>174</v>
      </c>
      <c r="L134" s="71"/>
      <c r="M134" s="227" t="s">
        <v>22</v>
      </c>
      <c r="N134" s="228" t="s">
        <v>49</v>
      </c>
      <c r="O134" s="46"/>
      <c r="P134" s="229">
        <f>O134*H134</f>
        <v>0</v>
      </c>
      <c r="Q134" s="229">
        <v>0</v>
      </c>
      <c r="R134" s="229">
        <f>Q134*H134</f>
        <v>0</v>
      </c>
      <c r="S134" s="229">
        <v>0</v>
      </c>
      <c r="T134" s="230">
        <f>S134*H134</f>
        <v>0</v>
      </c>
      <c r="AR134" s="23" t="s">
        <v>175</v>
      </c>
      <c r="AT134" s="23" t="s">
        <v>170</v>
      </c>
      <c r="AU134" s="23" t="s">
        <v>87</v>
      </c>
      <c r="AY134" s="23" t="s">
        <v>168</v>
      </c>
      <c r="BE134" s="231">
        <f>IF(N134="základní",J134,0)</f>
        <v>0</v>
      </c>
      <c r="BF134" s="231">
        <f>IF(N134="snížená",J134,0)</f>
        <v>0</v>
      </c>
      <c r="BG134" s="231">
        <f>IF(N134="zákl. přenesená",J134,0)</f>
        <v>0</v>
      </c>
      <c r="BH134" s="231">
        <f>IF(N134="sníž. přenesená",J134,0)</f>
        <v>0</v>
      </c>
      <c r="BI134" s="231">
        <f>IF(N134="nulová",J134,0)</f>
        <v>0</v>
      </c>
      <c r="BJ134" s="23" t="s">
        <v>24</v>
      </c>
      <c r="BK134" s="231">
        <f>ROUND(I134*H134,2)</f>
        <v>0</v>
      </c>
      <c r="BL134" s="23" t="s">
        <v>175</v>
      </c>
      <c r="BM134" s="23" t="s">
        <v>196</v>
      </c>
    </row>
    <row r="135" s="11" customFormat="1">
      <c r="B135" s="232"/>
      <c r="C135" s="233"/>
      <c r="D135" s="234" t="s">
        <v>185</v>
      </c>
      <c r="E135" s="233"/>
      <c r="F135" s="236" t="s">
        <v>197</v>
      </c>
      <c r="G135" s="233"/>
      <c r="H135" s="237">
        <v>12.9</v>
      </c>
      <c r="I135" s="238"/>
      <c r="J135" s="233"/>
      <c r="K135" s="233"/>
      <c r="L135" s="239"/>
      <c r="M135" s="240"/>
      <c r="N135" s="241"/>
      <c r="O135" s="241"/>
      <c r="P135" s="241"/>
      <c r="Q135" s="241"/>
      <c r="R135" s="241"/>
      <c r="S135" s="241"/>
      <c r="T135" s="242"/>
      <c r="AT135" s="243" t="s">
        <v>185</v>
      </c>
      <c r="AU135" s="243" t="s">
        <v>87</v>
      </c>
      <c r="AV135" s="11" t="s">
        <v>87</v>
      </c>
      <c r="AW135" s="11" t="s">
        <v>6</v>
      </c>
      <c r="AX135" s="11" t="s">
        <v>24</v>
      </c>
      <c r="AY135" s="243" t="s">
        <v>168</v>
      </c>
    </row>
    <row r="136" s="1" customFormat="1" ht="25.5" customHeight="1">
      <c r="B136" s="45"/>
      <c r="C136" s="220" t="s">
        <v>198</v>
      </c>
      <c r="D136" s="220" t="s">
        <v>170</v>
      </c>
      <c r="E136" s="221" t="s">
        <v>199</v>
      </c>
      <c r="F136" s="222" t="s">
        <v>200</v>
      </c>
      <c r="G136" s="223" t="s">
        <v>183</v>
      </c>
      <c r="H136" s="224">
        <v>25.138999999999999</v>
      </c>
      <c r="I136" s="225"/>
      <c r="J136" s="226">
        <f>ROUND(I136*H136,2)</f>
        <v>0</v>
      </c>
      <c r="K136" s="222" t="s">
        <v>174</v>
      </c>
      <c r="L136" s="71"/>
      <c r="M136" s="227" t="s">
        <v>22</v>
      </c>
      <c r="N136" s="228" t="s">
        <v>49</v>
      </c>
      <c r="O136" s="46"/>
      <c r="P136" s="229">
        <f>O136*H136</f>
        <v>0</v>
      </c>
      <c r="Q136" s="229">
        <v>0</v>
      </c>
      <c r="R136" s="229">
        <f>Q136*H136</f>
        <v>0</v>
      </c>
      <c r="S136" s="229">
        <v>0</v>
      </c>
      <c r="T136" s="230">
        <f>S136*H136</f>
        <v>0</v>
      </c>
      <c r="AR136" s="23" t="s">
        <v>175</v>
      </c>
      <c r="AT136" s="23" t="s">
        <v>170</v>
      </c>
      <c r="AU136" s="23" t="s">
        <v>87</v>
      </c>
      <c r="AY136" s="23" t="s">
        <v>168</v>
      </c>
      <c r="BE136" s="231">
        <f>IF(N136="základní",J136,0)</f>
        <v>0</v>
      </c>
      <c r="BF136" s="231">
        <f>IF(N136="snížená",J136,0)</f>
        <v>0</v>
      </c>
      <c r="BG136" s="231">
        <f>IF(N136="zákl. přenesená",J136,0)</f>
        <v>0</v>
      </c>
      <c r="BH136" s="231">
        <f>IF(N136="sníž. přenesená",J136,0)</f>
        <v>0</v>
      </c>
      <c r="BI136" s="231">
        <f>IF(N136="nulová",J136,0)</f>
        <v>0</v>
      </c>
      <c r="BJ136" s="23" t="s">
        <v>24</v>
      </c>
      <c r="BK136" s="231">
        <f>ROUND(I136*H136,2)</f>
        <v>0</v>
      </c>
      <c r="BL136" s="23" t="s">
        <v>175</v>
      </c>
      <c r="BM136" s="23" t="s">
        <v>201</v>
      </c>
    </row>
    <row r="137" s="11" customFormat="1">
      <c r="B137" s="232"/>
      <c r="C137" s="233"/>
      <c r="D137" s="234" t="s">
        <v>185</v>
      </c>
      <c r="E137" s="235" t="s">
        <v>22</v>
      </c>
      <c r="F137" s="236" t="s">
        <v>202</v>
      </c>
      <c r="G137" s="233"/>
      <c r="H137" s="237">
        <v>15.891</v>
      </c>
      <c r="I137" s="238"/>
      <c r="J137" s="233"/>
      <c r="K137" s="233"/>
      <c r="L137" s="239"/>
      <c r="M137" s="240"/>
      <c r="N137" s="241"/>
      <c r="O137" s="241"/>
      <c r="P137" s="241"/>
      <c r="Q137" s="241"/>
      <c r="R137" s="241"/>
      <c r="S137" s="241"/>
      <c r="T137" s="242"/>
      <c r="AT137" s="243" t="s">
        <v>185</v>
      </c>
      <c r="AU137" s="243" t="s">
        <v>87</v>
      </c>
      <c r="AV137" s="11" t="s">
        <v>87</v>
      </c>
      <c r="AW137" s="11" t="s">
        <v>41</v>
      </c>
      <c r="AX137" s="11" t="s">
        <v>78</v>
      </c>
      <c r="AY137" s="243" t="s">
        <v>168</v>
      </c>
    </row>
    <row r="138" s="11" customFormat="1">
      <c r="B138" s="232"/>
      <c r="C138" s="233"/>
      <c r="D138" s="234" t="s">
        <v>185</v>
      </c>
      <c r="E138" s="235" t="s">
        <v>22</v>
      </c>
      <c r="F138" s="236" t="s">
        <v>203</v>
      </c>
      <c r="G138" s="233"/>
      <c r="H138" s="237">
        <v>4.5540000000000003</v>
      </c>
      <c r="I138" s="238"/>
      <c r="J138" s="233"/>
      <c r="K138" s="233"/>
      <c r="L138" s="239"/>
      <c r="M138" s="240"/>
      <c r="N138" s="241"/>
      <c r="O138" s="241"/>
      <c r="P138" s="241"/>
      <c r="Q138" s="241"/>
      <c r="R138" s="241"/>
      <c r="S138" s="241"/>
      <c r="T138" s="242"/>
      <c r="AT138" s="243" t="s">
        <v>185</v>
      </c>
      <c r="AU138" s="243" t="s">
        <v>87</v>
      </c>
      <c r="AV138" s="11" t="s">
        <v>87</v>
      </c>
      <c r="AW138" s="11" t="s">
        <v>41</v>
      </c>
      <c r="AX138" s="11" t="s">
        <v>78</v>
      </c>
      <c r="AY138" s="243" t="s">
        <v>168</v>
      </c>
    </row>
    <row r="139" s="12" customFormat="1">
      <c r="B139" s="244"/>
      <c r="C139" s="245"/>
      <c r="D139" s="234" t="s">
        <v>185</v>
      </c>
      <c r="E139" s="246" t="s">
        <v>22</v>
      </c>
      <c r="F139" s="247" t="s">
        <v>204</v>
      </c>
      <c r="G139" s="245"/>
      <c r="H139" s="246" t="s">
        <v>22</v>
      </c>
      <c r="I139" s="248"/>
      <c r="J139" s="245"/>
      <c r="K139" s="245"/>
      <c r="L139" s="249"/>
      <c r="M139" s="250"/>
      <c r="N139" s="251"/>
      <c r="O139" s="251"/>
      <c r="P139" s="251"/>
      <c r="Q139" s="251"/>
      <c r="R139" s="251"/>
      <c r="S139" s="251"/>
      <c r="T139" s="252"/>
      <c r="AT139" s="253" t="s">
        <v>185</v>
      </c>
      <c r="AU139" s="253" t="s">
        <v>87</v>
      </c>
      <c r="AV139" s="12" t="s">
        <v>24</v>
      </c>
      <c r="AW139" s="12" t="s">
        <v>41</v>
      </c>
      <c r="AX139" s="12" t="s">
        <v>78</v>
      </c>
      <c r="AY139" s="253" t="s">
        <v>168</v>
      </c>
    </row>
    <row r="140" s="11" customFormat="1">
      <c r="B140" s="232"/>
      <c r="C140" s="233"/>
      <c r="D140" s="234" t="s">
        <v>185</v>
      </c>
      <c r="E140" s="235" t="s">
        <v>22</v>
      </c>
      <c r="F140" s="236" t="s">
        <v>205</v>
      </c>
      <c r="G140" s="233"/>
      <c r="H140" s="237">
        <v>4.694</v>
      </c>
      <c r="I140" s="238"/>
      <c r="J140" s="233"/>
      <c r="K140" s="233"/>
      <c r="L140" s="239"/>
      <c r="M140" s="240"/>
      <c r="N140" s="241"/>
      <c r="O140" s="241"/>
      <c r="P140" s="241"/>
      <c r="Q140" s="241"/>
      <c r="R140" s="241"/>
      <c r="S140" s="241"/>
      <c r="T140" s="242"/>
      <c r="AT140" s="243" t="s">
        <v>185</v>
      </c>
      <c r="AU140" s="243" t="s">
        <v>87</v>
      </c>
      <c r="AV140" s="11" t="s">
        <v>87</v>
      </c>
      <c r="AW140" s="11" t="s">
        <v>41</v>
      </c>
      <c r="AX140" s="11" t="s">
        <v>78</v>
      </c>
      <c r="AY140" s="243" t="s">
        <v>168</v>
      </c>
    </row>
    <row r="141" s="1" customFormat="1" ht="16.5" customHeight="1">
      <c r="B141" s="45"/>
      <c r="C141" s="220" t="s">
        <v>206</v>
      </c>
      <c r="D141" s="220" t="s">
        <v>170</v>
      </c>
      <c r="E141" s="221" t="s">
        <v>207</v>
      </c>
      <c r="F141" s="222" t="s">
        <v>208</v>
      </c>
      <c r="G141" s="223" t="s">
        <v>183</v>
      </c>
      <c r="H141" s="224">
        <v>12.57</v>
      </c>
      <c r="I141" s="225"/>
      <c r="J141" s="226">
        <f>ROUND(I141*H141,2)</f>
        <v>0</v>
      </c>
      <c r="K141" s="222" t="s">
        <v>174</v>
      </c>
      <c r="L141" s="71"/>
      <c r="M141" s="227" t="s">
        <v>22</v>
      </c>
      <c r="N141" s="228" t="s">
        <v>49</v>
      </c>
      <c r="O141" s="46"/>
      <c r="P141" s="229">
        <f>O141*H141</f>
        <v>0</v>
      </c>
      <c r="Q141" s="229">
        <v>0</v>
      </c>
      <c r="R141" s="229">
        <f>Q141*H141</f>
        <v>0</v>
      </c>
      <c r="S141" s="229">
        <v>0</v>
      </c>
      <c r="T141" s="230">
        <f>S141*H141</f>
        <v>0</v>
      </c>
      <c r="AR141" s="23" t="s">
        <v>175</v>
      </c>
      <c r="AT141" s="23" t="s">
        <v>170</v>
      </c>
      <c r="AU141" s="23" t="s">
        <v>87</v>
      </c>
      <c r="AY141" s="23" t="s">
        <v>168</v>
      </c>
      <c r="BE141" s="231">
        <f>IF(N141="základní",J141,0)</f>
        <v>0</v>
      </c>
      <c r="BF141" s="231">
        <f>IF(N141="snížená",J141,0)</f>
        <v>0</v>
      </c>
      <c r="BG141" s="231">
        <f>IF(N141="zákl. přenesená",J141,0)</f>
        <v>0</v>
      </c>
      <c r="BH141" s="231">
        <f>IF(N141="sníž. přenesená",J141,0)</f>
        <v>0</v>
      </c>
      <c r="BI141" s="231">
        <f>IF(N141="nulová",J141,0)</f>
        <v>0</v>
      </c>
      <c r="BJ141" s="23" t="s">
        <v>24</v>
      </c>
      <c r="BK141" s="231">
        <f>ROUND(I141*H141,2)</f>
        <v>0</v>
      </c>
      <c r="BL141" s="23" t="s">
        <v>175</v>
      </c>
      <c r="BM141" s="23" t="s">
        <v>209</v>
      </c>
    </row>
    <row r="142" s="11" customFormat="1">
      <c r="B142" s="232"/>
      <c r="C142" s="233"/>
      <c r="D142" s="234" t="s">
        <v>185</v>
      </c>
      <c r="E142" s="233"/>
      <c r="F142" s="236" t="s">
        <v>210</v>
      </c>
      <c r="G142" s="233"/>
      <c r="H142" s="237">
        <v>12.57</v>
      </c>
      <c r="I142" s="238"/>
      <c r="J142" s="233"/>
      <c r="K142" s="233"/>
      <c r="L142" s="239"/>
      <c r="M142" s="240"/>
      <c r="N142" s="241"/>
      <c r="O142" s="241"/>
      <c r="P142" s="241"/>
      <c r="Q142" s="241"/>
      <c r="R142" s="241"/>
      <c r="S142" s="241"/>
      <c r="T142" s="242"/>
      <c r="AT142" s="243" t="s">
        <v>185</v>
      </c>
      <c r="AU142" s="243" t="s">
        <v>87</v>
      </c>
      <c r="AV142" s="11" t="s">
        <v>87</v>
      </c>
      <c r="AW142" s="11" t="s">
        <v>6</v>
      </c>
      <c r="AX142" s="11" t="s">
        <v>24</v>
      </c>
      <c r="AY142" s="243" t="s">
        <v>168</v>
      </c>
    </row>
    <row r="143" s="1" customFormat="1" ht="38.25" customHeight="1">
      <c r="B143" s="45"/>
      <c r="C143" s="220" t="s">
        <v>211</v>
      </c>
      <c r="D143" s="220" t="s">
        <v>170</v>
      </c>
      <c r="E143" s="221" t="s">
        <v>212</v>
      </c>
      <c r="F143" s="222" t="s">
        <v>213</v>
      </c>
      <c r="G143" s="223" t="s">
        <v>173</v>
      </c>
      <c r="H143" s="224">
        <v>3</v>
      </c>
      <c r="I143" s="225"/>
      <c r="J143" s="226">
        <f>ROUND(I143*H143,2)</f>
        <v>0</v>
      </c>
      <c r="K143" s="222" t="s">
        <v>174</v>
      </c>
      <c r="L143" s="71"/>
      <c r="M143" s="227" t="s">
        <v>22</v>
      </c>
      <c r="N143" s="228" t="s">
        <v>49</v>
      </c>
      <c r="O143" s="46"/>
      <c r="P143" s="229">
        <f>O143*H143</f>
        <v>0</v>
      </c>
      <c r="Q143" s="229">
        <v>0</v>
      </c>
      <c r="R143" s="229">
        <f>Q143*H143</f>
        <v>0</v>
      </c>
      <c r="S143" s="229">
        <v>0</v>
      </c>
      <c r="T143" s="230">
        <f>S143*H143</f>
        <v>0</v>
      </c>
      <c r="AR143" s="23" t="s">
        <v>175</v>
      </c>
      <c r="AT143" s="23" t="s">
        <v>170</v>
      </c>
      <c r="AU143" s="23" t="s">
        <v>87</v>
      </c>
      <c r="AY143" s="23" t="s">
        <v>168</v>
      </c>
      <c r="BE143" s="231">
        <f>IF(N143="základní",J143,0)</f>
        <v>0</v>
      </c>
      <c r="BF143" s="231">
        <f>IF(N143="snížená",J143,0)</f>
        <v>0</v>
      </c>
      <c r="BG143" s="231">
        <f>IF(N143="zákl. přenesená",J143,0)</f>
        <v>0</v>
      </c>
      <c r="BH143" s="231">
        <f>IF(N143="sníž. přenesená",J143,0)</f>
        <v>0</v>
      </c>
      <c r="BI143" s="231">
        <f>IF(N143="nulová",J143,0)</f>
        <v>0</v>
      </c>
      <c r="BJ143" s="23" t="s">
        <v>24</v>
      </c>
      <c r="BK143" s="231">
        <f>ROUND(I143*H143,2)</f>
        <v>0</v>
      </c>
      <c r="BL143" s="23" t="s">
        <v>175</v>
      </c>
      <c r="BM143" s="23" t="s">
        <v>214</v>
      </c>
    </row>
    <row r="144" s="1" customFormat="1" ht="38.25" customHeight="1">
      <c r="B144" s="45"/>
      <c r="C144" s="220" t="s">
        <v>215</v>
      </c>
      <c r="D144" s="220" t="s">
        <v>170</v>
      </c>
      <c r="E144" s="221" t="s">
        <v>216</v>
      </c>
      <c r="F144" s="222" t="s">
        <v>217</v>
      </c>
      <c r="G144" s="223" t="s">
        <v>173</v>
      </c>
      <c r="H144" s="224">
        <v>3</v>
      </c>
      <c r="I144" s="225"/>
      <c r="J144" s="226">
        <f>ROUND(I144*H144,2)</f>
        <v>0</v>
      </c>
      <c r="K144" s="222" t="s">
        <v>174</v>
      </c>
      <c r="L144" s="71"/>
      <c r="M144" s="227" t="s">
        <v>22</v>
      </c>
      <c r="N144" s="228" t="s">
        <v>49</v>
      </c>
      <c r="O144" s="46"/>
      <c r="P144" s="229">
        <f>O144*H144</f>
        <v>0</v>
      </c>
      <c r="Q144" s="229">
        <v>0</v>
      </c>
      <c r="R144" s="229">
        <f>Q144*H144</f>
        <v>0</v>
      </c>
      <c r="S144" s="229">
        <v>0</v>
      </c>
      <c r="T144" s="230">
        <f>S144*H144</f>
        <v>0</v>
      </c>
      <c r="AR144" s="23" t="s">
        <v>175</v>
      </c>
      <c r="AT144" s="23" t="s">
        <v>170</v>
      </c>
      <c r="AU144" s="23" t="s">
        <v>87</v>
      </c>
      <c r="AY144" s="23" t="s">
        <v>168</v>
      </c>
      <c r="BE144" s="231">
        <f>IF(N144="základní",J144,0)</f>
        <v>0</v>
      </c>
      <c r="BF144" s="231">
        <f>IF(N144="snížená",J144,0)</f>
        <v>0</v>
      </c>
      <c r="BG144" s="231">
        <f>IF(N144="zákl. přenesená",J144,0)</f>
        <v>0</v>
      </c>
      <c r="BH144" s="231">
        <f>IF(N144="sníž. přenesená",J144,0)</f>
        <v>0</v>
      </c>
      <c r="BI144" s="231">
        <f>IF(N144="nulová",J144,0)</f>
        <v>0</v>
      </c>
      <c r="BJ144" s="23" t="s">
        <v>24</v>
      </c>
      <c r="BK144" s="231">
        <f>ROUND(I144*H144,2)</f>
        <v>0</v>
      </c>
      <c r="BL144" s="23" t="s">
        <v>175</v>
      </c>
      <c r="BM144" s="23" t="s">
        <v>218</v>
      </c>
    </row>
    <row r="145" s="1" customFormat="1" ht="38.25" customHeight="1">
      <c r="B145" s="45"/>
      <c r="C145" s="220" t="s">
        <v>29</v>
      </c>
      <c r="D145" s="220" t="s">
        <v>170</v>
      </c>
      <c r="E145" s="221" t="s">
        <v>219</v>
      </c>
      <c r="F145" s="222" t="s">
        <v>220</v>
      </c>
      <c r="G145" s="223" t="s">
        <v>173</v>
      </c>
      <c r="H145" s="224">
        <v>3</v>
      </c>
      <c r="I145" s="225"/>
      <c r="J145" s="226">
        <f>ROUND(I145*H145,2)</f>
        <v>0</v>
      </c>
      <c r="K145" s="222" t="s">
        <v>174</v>
      </c>
      <c r="L145" s="71"/>
      <c r="M145" s="227" t="s">
        <v>22</v>
      </c>
      <c r="N145" s="228" t="s">
        <v>49</v>
      </c>
      <c r="O145" s="46"/>
      <c r="P145" s="229">
        <f>O145*H145</f>
        <v>0</v>
      </c>
      <c r="Q145" s="229">
        <v>0</v>
      </c>
      <c r="R145" s="229">
        <f>Q145*H145</f>
        <v>0</v>
      </c>
      <c r="S145" s="229">
        <v>0</v>
      </c>
      <c r="T145" s="230">
        <f>S145*H145</f>
        <v>0</v>
      </c>
      <c r="AR145" s="23" t="s">
        <v>175</v>
      </c>
      <c r="AT145" s="23" t="s">
        <v>170</v>
      </c>
      <c r="AU145" s="23" t="s">
        <v>87</v>
      </c>
      <c r="AY145" s="23" t="s">
        <v>168</v>
      </c>
      <c r="BE145" s="231">
        <f>IF(N145="základní",J145,0)</f>
        <v>0</v>
      </c>
      <c r="BF145" s="231">
        <f>IF(N145="snížená",J145,0)</f>
        <v>0</v>
      </c>
      <c r="BG145" s="231">
        <f>IF(N145="zákl. přenesená",J145,0)</f>
        <v>0</v>
      </c>
      <c r="BH145" s="231">
        <f>IF(N145="sníž. přenesená",J145,0)</f>
        <v>0</v>
      </c>
      <c r="BI145" s="231">
        <f>IF(N145="nulová",J145,0)</f>
        <v>0</v>
      </c>
      <c r="BJ145" s="23" t="s">
        <v>24</v>
      </c>
      <c r="BK145" s="231">
        <f>ROUND(I145*H145,2)</f>
        <v>0</v>
      </c>
      <c r="BL145" s="23" t="s">
        <v>175</v>
      </c>
      <c r="BM145" s="23" t="s">
        <v>221</v>
      </c>
    </row>
    <row r="146" s="1" customFormat="1" ht="38.25" customHeight="1">
      <c r="B146" s="45"/>
      <c r="C146" s="220" t="s">
        <v>222</v>
      </c>
      <c r="D146" s="220" t="s">
        <v>170</v>
      </c>
      <c r="E146" s="221" t="s">
        <v>223</v>
      </c>
      <c r="F146" s="222" t="s">
        <v>224</v>
      </c>
      <c r="G146" s="223" t="s">
        <v>173</v>
      </c>
      <c r="H146" s="224">
        <v>3</v>
      </c>
      <c r="I146" s="225"/>
      <c r="J146" s="226">
        <f>ROUND(I146*H146,2)</f>
        <v>0</v>
      </c>
      <c r="K146" s="222" t="s">
        <v>174</v>
      </c>
      <c r="L146" s="71"/>
      <c r="M146" s="227" t="s">
        <v>22</v>
      </c>
      <c r="N146" s="228" t="s">
        <v>49</v>
      </c>
      <c r="O146" s="46"/>
      <c r="P146" s="229">
        <f>O146*H146</f>
        <v>0</v>
      </c>
      <c r="Q146" s="229">
        <v>0</v>
      </c>
      <c r="R146" s="229">
        <f>Q146*H146</f>
        <v>0</v>
      </c>
      <c r="S146" s="229">
        <v>0</v>
      </c>
      <c r="T146" s="230">
        <f>S146*H146</f>
        <v>0</v>
      </c>
      <c r="AR146" s="23" t="s">
        <v>175</v>
      </c>
      <c r="AT146" s="23" t="s">
        <v>170</v>
      </c>
      <c r="AU146" s="23" t="s">
        <v>87</v>
      </c>
      <c r="AY146" s="23" t="s">
        <v>168</v>
      </c>
      <c r="BE146" s="231">
        <f>IF(N146="základní",J146,0)</f>
        <v>0</v>
      </c>
      <c r="BF146" s="231">
        <f>IF(N146="snížená",J146,0)</f>
        <v>0</v>
      </c>
      <c r="BG146" s="231">
        <f>IF(N146="zákl. přenesená",J146,0)</f>
        <v>0</v>
      </c>
      <c r="BH146" s="231">
        <f>IF(N146="sníž. přenesená",J146,0)</f>
        <v>0</v>
      </c>
      <c r="BI146" s="231">
        <f>IF(N146="nulová",J146,0)</f>
        <v>0</v>
      </c>
      <c r="BJ146" s="23" t="s">
        <v>24</v>
      </c>
      <c r="BK146" s="231">
        <f>ROUND(I146*H146,2)</f>
        <v>0</v>
      </c>
      <c r="BL146" s="23" t="s">
        <v>175</v>
      </c>
      <c r="BM146" s="23" t="s">
        <v>225</v>
      </c>
    </row>
    <row r="147" s="1" customFormat="1" ht="38.25" customHeight="1">
      <c r="B147" s="45"/>
      <c r="C147" s="220" t="s">
        <v>226</v>
      </c>
      <c r="D147" s="220" t="s">
        <v>170</v>
      </c>
      <c r="E147" s="221" t="s">
        <v>227</v>
      </c>
      <c r="F147" s="222" t="s">
        <v>228</v>
      </c>
      <c r="G147" s="223" t="s">
        <v>183</v>
      </c>
      <c r="H147" s="224">
        <v>50.938000000000002</v>
      </c>
      <c r="I147" s="225"/>
      <c r="J147" s="226">
        <f>ROUND(I147*H147,2)</f>
        <v>0</v>
      </c>
      <c r="K147" s="222" t="s">
        <v>174</v>
      </c>
      <c r="L147" s="71"/>
      <c r="M147" s="227" t="s">
        <v>22</v>
      </c>
      <c r="N147" s="228" t="s">
        <v>49</v>
      </c>
      <c r="O147" s="46"/>
      <c r="P147" s="229">
        <f>O147*H147</f>
        <v>0</v>
      </c>
      <c r="Q147" s="229">
        <v>0</v>
      </c>
      <c r="R147" s="229">
        <f>Q147*H147</f>
        <v>0</v>
      </c>
      <c r="S147" s="229">
        <v>0</v>
      </c>
      <c r="T147" s="230">
        <f>S147*H147</f>
        <v>0</v>
      </c>
      <c r="AR147" s="23" t="s">
        <v>175</v>
      </c>
      <c r="AT147" s="23" t="s">
        <v>170</v>
      </c>
      <c r="AU147" s="23" t="s">
        <v>87</v>
      </c>
      <c r="AY147" s="23" t="s">
        <v>168</v>
      </c>
      <c r="BE147" s="231">
        <f>IF(N147="základní",J147,0)</f>
        <v>0</v>
      </c>
      <c r="BF147" s="231">
        <f>IF(N147="snížená",J147,0)</f>
        <v>0</v>
      </c>
      <c r="BG147" s="231">
        <f>IF(N147="zákl. přenesená",J147,0)</f>
        <v>0</v>
      </c>
      <c r="BH147" s="231">
        <f>IF(N147="sníž. přenesená",J147,0)</f>
        <v>0</v>
      </c>
      <c r="BI147" s="231">
        <f>IF(N147="nulová",J147,0)</f>
        <v>0</v>
      </c>
      <c r="BJ147" s="23" t="s">
        <v>24</v>
      </c>
      <c r="BK147" s="231">
        <f>ROUND(I147*H147,2)</f>
        <v>0</v>
      </c>
      <c r="BL147" s="23" t="s">
        <v>175</v>
      </c>
      <c r="BM147" s="23" t="s">
        <v>229</v>
      </c>
    </row>
    <row r="148" s="11" customFormat="1">
      <c r="B148" s="232"/>
      <c r="C148" s="233"/>
      <c r="D148" s="234" t="s">
        <v>185</v>
      </c>
      <c r="E148" s="235" t="s">
        <v>22</v>
      </c>
      <c r="F148" s="236" t="s">
        <v>230</v>
      </c>
      <c r="G148" s="233"/>
      <c r="H148" s="237">
        <v>50.938000000000002</v>
      </c>
      <c r="I148" s="238"/>
      <c r="J148" s="233"/>
      <c r="K148" s="233"/>
      <c r="L148" s="239"/>
      <c r="M148" s="240"/>
      <c r="N148" s="241"/>
      <c r="O148" s="241"/>
      <c r="P148" s="241"/>
      <c r="Q148" s="241"/>
      <c r="R148" s="241"/>
      <c r="S148" s="241"/>
      <c r="T148" s="242"/>
      <c r="AT148" s="243" t="s">
        <v>185</v>
      </c>
      <c r="AU148" s="243" t="s">
        <v>87</v>
      </c>
      <c r="AV148" s="11" t="s">
        <v>87</v>
      </c>
      <c r="AW148" s="11" t="s">
        <v>41</v>
      </c>
      <c r="AX148" s="11" t="s">
        <v>78</v>
      </c>
      <c r="AY148" s="243" t="s">
        <v>168</v>
      </c>
    </row>
    <row r="149" s="1" customFormat="1" ht="25.5" customHeight="1">
      <c r="B149" s="45"/>
      <c r="C149" s="220" t="s">
        <v>231</v>
      </c>
      <c r="D149" s="220" t="s">
        <v>170</v>
      </c>
      <c r="E149" s="221" t="s">
        <v>232</v>
      </c>
      <c r="F149" s="222" t="s">
        <v>233</v>
      </c>
      <c r="G149" s="223" t="s">
        <v>183</v>
      </c>
      <c r="H149" s="224">
        <v>50.938000000000002</v>
      </c>
      <c r="I149" s="225"/>
      <c r="J149" s="226">
        <f>ROUND(I149*H149,2)</f>
        <v>0</v>
      </c>
      <c r="K149" s="222" t="s">
        <v>174</v>
      </c>
      <c r="L149" s="71"/>
      <c r="M149" s="227" t="s">
        <v>22</v>
      </c>
      <c r="N149" s="228" t="s">
        <v>49</v>
      </c>
      <c r="O149" s="46"/>
      <c r="P149" s="229">
        <f>O149*H149</f>
        <v>0</v>
      </c>
      <c r="Q149" s="229">
        <v>0</v>
      </c>
      <c r="R149" s="229">
        <f>Q149*H149</f>
        <v>0</v>
      </c>
      <c r="S149" s="229">
        <v>0</v>
      </c>
      <c r="T149" s="230">
        <f>S149*H149</f>
        <v>0</v>
      </c>
      <c r="AR149" s="23" t="s">
        <v>175</v>
      </c>
      <c r="AT149" s="23" t="s">
        <v>170</v>
      </c>
      <c r="AU149" s="23" t="s">
        <v>87</v>
      </c>
      <c r="AY149" s="23" t="s">
        <v>168</v>
      </c>
      <c r="BE149" s="231">
        <f>IF(N149="základní",J149,0)</f>
        <v>0</v>
      </c>
      <c r="BF149" s="231">
        <f>IF(N149="snížená",J149,0)</f>
        <v>0</v>
      </c>
      <c r="BG149" s="231">
        <f>IF(N149="zákl. přenesená",J149,0)</f>
        <v>0</v>
      </c>
      <c r="BH149" s="231">
        <f>IF(N149="sníž. přenesená",J149,0)</f>
        <v>0</v>
      </c>
      <c r="BI149" s="231">
        <f>IF(N149="nulová",J149,0)</f>
        <v>0</v>
      </c>
      <c r="BJ149" s="23" t="s">
        <v>24</v>
      </c>
      <c r="BK149" s="231">
        <f>ROUND(I149*H149,2)</f>
        <v>0</v>
      </c>
      <c r="BL149" s="23" t="s">
        <v>175</v>
      </c>
      <c r="BM149" s="23" t="s">
        <v>234</v>
      </c>
    </row>
    <row r="150" s="1" customFormat="1" ht="16.5" customHeight="1">
      <c r="B150" s="45"/>
      <c r="C150" s="220" t="s">
        <v>235</v>
      </c>
      <c r="D150" s="220" t="s">
        <v>170</v>
      </c>
      <c r="E150" s="221" t="s">
        <v>236</v>
      </c>
      <c r="F150" s="222" t="s">
        <v>237</v>
      </c>
      <c r="G150" s="223" t="s">
        <v>183</v>
      </c>
      <c r="H150" s="224">
        <v>50.938000000000002</v>
      </c>
      <c r="I150" s="225"/>
      <c r="J150" s="226">
        <f>ROUND(I150*H150,2)</f>
        <v>0</v>
      </c>
      <c r="K150" s="222" t="s">
        <v>174</v>
      </c>
      <c r="L150" s="71"/>
      <c r="M150" s="227" t="s">
        <v>22</v>
      </c>
      <c r="N150" s="228" t="s">
        <v>49</v>
      </c>
      <c r="O150" s="46"/>
      <c r="P150" s="229">
        <f>O150*H150</f>
        <v>0</v>
      </c>
      <c r="Q150" s="229">
        <v>0</v>
      </c>
      <c r="R150" s="229">
        <f>Q150*H150</f>
        <v>0</v>
      </c>
      <c r="S150" s="229">
        <v>0</v>
      </c>
      <c r="T150" s="230">
        <f>S150*H150</f>
        <v>0</v>
      </c>
      <c r="AR150" s="23" t="s">
        <v>175</v>
      </c>
      <c r="AT150" s="23" t="s">
        <v>170</v>
      </c>
      <c r="AU150" s="23" t="s">
        <v>87</v>
      </c>
      <c r="AY150" s="23" t="s">
        <v>168</v>
      </c>
      <c r="BE150" s="231">
        <f>IF(N150="základní",J150,0)</f>
        <v>0</v>
      </c>
      <c r="BF150" s="231">
        <f>IF(N150="snížená",J150,0)</f>
        <v>0</v>
      </c>
      <c r="BG150" s="231">
        <f>IF(N150="zákl. přenesená",J150,0)</f>
        <v>0</v>
      </c>
      <c r="BH150" s="231">
        <f>IF(N150="sníž. přenesená",J150,0)</f>
        <v>0</v>
      </c>
      <c r="BI150" s="231">
        <f>IF(N150="nulová",J150,0)</f>
        <v>0</v>
      </c>
      <c r="BJ150" s="23" t="s">
        <v>24</v>
      </c>
      <c r="BK150" s="231">
        <f>ROUND(I150*H150,2)</f>
        <v>0</v>
      </c>
      <c r="BL150" s="23" t="s">
        <v>175</v>
      </c>
      <c r="BM150" s="23" t="s">
        <v>238</v>
      </c>
    </row>
    <row r="151" s="1" customFormat="1" ht="16.5" customHeight="1">
      <c r="B151" s="45"/>
      <c r="C151" s="220" t="s">
        <v>10</v>
      </c>
      <c r="D151" s="220" t="s">
        <v>170</v>
      </c>
      <c r="E151" s="221" t="s">
        <v>239</v>
      </c>
      <c r="F151" s="222" t="s">
        <v>240</v>
      </c>
      <c r="G151" s="223" t="s">
        <v>241</v>
      </c>
      <c r="H151" s="224">
        <v>91.688000000000002</v>
      </c>
      <c r="I151" s="225"/>
      <c r="J151" s="226">
        <f>ROUND(I151*H151,2)</f>
        <v>0</v>
      </c>
      <c r="K151" s="222" t="s">
        <v>174</v>
      </c>
      <c r="L151" s="71"/>
      <c r="M151" s="227" t="s">
        <v>22</v>
      </c>
      <c r="N151" s="228" t="s">
        <v>49</v>
      </c>
      <c r="O151" s="46"/>
      <c r="P151" s="229">
        <f>O151*H151</f>
        <v>0</v>
      </c>
      <c r="Q151" s="229">
        <v>0</v>
      </c>
      <c r="R151" s="229">
        <f>Q151*H151</f>
        <v>0</v>
      </c>
      <c r="S151" s="229">
        <v>0</v>
      </c>
      <c r="T151" s="230">
        <f>S151*H151</f>
        <v>0</v>
      </c>
      <c r="AR151" s="23" t="s">
        <v>175</v>
      </c>
      <c r="AT151" s="23" t="s">
        <v>170</v>
      </c>
      <c r="AU151" s="23" t="s">
        <v>87</v>
      </c>
      <c r="AY151" s="23" t="s">
        <v>168</v>
      </c>
      <c r="BE151" s="231">
        <f>IF(N151="základní",J151,0)</f>
        <v>0</v>
      </c>
      <c r="BF151" s="231">
        <f>IF(N151="snížená",J151,0)</f>
        <v>0</v>
      </c>
      <c r="BG151" s="231">
        <f>IF(N151="zákl. přenesená",J151,0)</f>
        <v>0</v>
      </c>
      <c r="BH151" s="231">
        <f>IF(N151="sníž. přenesená",J151,0)</f>
        <v>0</v>
      </c>
      <c r="BI151" s="231">
        <f>IF(N151="nulová",J151,0)</f>
        <v>0</v>
      </c>
      <c r="BJ151" s="23" t="s">
        <v>24</v>
      </c>
      <c r="BK151" s="231">
        <f>ROUND(I151*H151,2)</f>
        <v>0</v>
      </c>
      <c r="BL151" s="23" t="s">
        <v>175</v>
      </c>
      <c r="BM151" s="23" t="s">
        <v>242</v>
      </c>
    </row>
    <row r="152" s="11" customFormat="1">
      <c r="B152" s="232"/>
      <c r="C152" s="233"/>
      <c r="D152" s="234" t="s">
        <v>185</v>
      </c>
      <c r="E152" s="233"/>
      <c r="F152" s="236" t="s">
        <v>243</v>
      </c>
      <c r="G152" s="233"/>
      <c r="H152" s="237">
        <v>91.688000000000002</v>
      </c>
      <c r="I152" s="238"/>
      <c r="J152" s="233"/>
      <c r="K152" s="233"/>
      <c r="L152" s="239"/>
      <c r="M152" s="240"/>
      <c r="N152" s="241"/>
      <c r="O152" s="241"/>
      <c r="P152" s="241"/>
      <c r="Q152" s="241"/>
      <c r="R152" s="241"/>
      <c r="S152" s="241"/>
      <c r="T152" s="242"/>
      <c r="AT152" s="243" t="s">
        <v>185</v>
      </c>
      <c r="AU152" s="243" t="s">
        <v>87</v>
      </c>
      <c r="AV152" s="11" t="s">
        <v>87</v>
      </c>
      <c r="AW152" s="11" t="s">
        <v>6</v>
      </c>
      <c r="AX152" s="11" t="s">
        <v>24</v>
      </c>
      <c r="AY152" s="243" t="s">
        <v>168</v>
      </c>
    </row>
    <row r="153" s="1" customFormat="1" ht="255" customHeight="1">
      <c r="B153" s="45"/>
      <c r="C153" s="220" t="s">
        <v>244</v>
      </c>
      <c r="D153" s="220" t="s">
        <v>170</v>
      </c>
      <c r="E153" s="221" t="s">
        <v>245</v>
      </c>
      <c r="F153" s="222" t="s">
        <v>246</v>
      </c>
      <c r="G153" s="223" t="s">
        <v>247</v>
      </c>
      <c r="H153" s="224">
        <v>119.096</v>
      </c>
      <c r="I153" s="225"/>
      <c r="J153" s="226">
        <f>ROUND(I153*H153,2)</f>
        <v>0</v>
      </c>
      <c r="K153" s="222" t="s">
        <v>174</v>
      </c>
      <c r="L153" s="71"/>
      <c r="M153" s="227" t="s">
        <v>22</v>
      </c>
      <c r="N153" s="228" t="s">
        <v>49</v>
      </c>
      <c r="O153" s="46"/>
      <c r="P153" s="229">
        <f>O153*H153</f>
        <v>0</v>
      </c>
      <c r="Q153" s="229">
        <v>0</v>
      </c>
      <c r="R153" s="229">
        <f>Q153*H153</f>
        <v>0</v>
      </c>
      <c r="S153" s="229">
        <v>0</v>
      </c>
      <c r="T153" s="230">
        <f>S153*H153</f>
        <v>0</v>
      </c>
      <c r="AR153" s="23" t="s">
        <v>175</v>
      </c>
      <c r="AT153" s="23" t="s">
        <v>170</v>
      </c>
      <c r="AU153" s="23" t="s">
        <v>87</v>
      </c>
      <c r="AY153" s="23" t="s">
        <v>168</v>
      </c>
      <c r="BE153" s="231">
        <f>IF(N153="základní",J153,0)</f>
        <v>0</v>
      </c>
      <c r="BF153" s="231">
        <f>IF(N153="snížená",J153,0)</f>
        <v>0</v>
      </c>
      <c r="BG153" s="231">
        <f>IF(N153="zákl. přenesená",J153,0)</f>
        <v>0</v>
      </c>
      <c r="BH153" s="231">
        <f>IF(N153="sníž. přenesená",J153,0)</f>
        <v>0</v>
      </c>
      <c r="BI153" s="231">
        <f>IF(N153="nulová",J153,0)</f>
        <v>0</v>
      </c>
      <c r="BJ153" s="23" t="s">
        <v>24</v>
      </c>
      <c r="BK153" s="231">
        <f>ROUND(I153*H153,2)</f>
        <v>0</v>
      </c>
      <c r="BL153" s="23" t="s">
        <v>175</v>
      </c>
      <c r="BM153" s="23" t="s">
        <v>248</v>
      </c>
    </row>
    <row r="154" s="1" customFormat="1" ht="16.5" customHeight="1">
      <c r="B154" s="45"/>
      <c r="C154" s="220" t="s">
        <v>249</v>
      </c>
      <c r="D154" s="220" t="s">
        <v>170</v>
      </c>
      <c r="E154" s="221" t="s">
        <v>250</v>
      </c>
      <c r="F154" s="222" t="s">
        <v>251</v>
      </c>
      <c r="G154" s="223" t="s">
        <v>252</v>
      </c>
      <c r="H154" s="224">
        <v>1</v>
      </c>
      <c r="I154" s="225"/>
      <c r="J154" s="226">
        <f>ROUND(I154*H154,2)</f>
        <v>0</v>
      </c>
      <c r="K154" s="222" t="s">
        <v>22</v>
      </c>
      <c r="L154" s="71"/>
      <c r="M154" s="227" t="s">
        <v>22</v>
      </c>
      <c r="N154" s="228" t="s">
        <v>49</v>
      </c>
      <c r="O154" s="46"/>
      <c r="P154" s="229">
        <f>O154*H154</f>
        <v>0</v>
      </c>
      <c r="Q154" s="229">
        <v>0</v>
      </c>
      <c r="R154" s="229">
        <f>Q154*H154</f>
        <v>0</v>
      </c>
      <c r="S154" s="229">
        <v>0</v>
      </c>
      <c r="T154" s="230">
        <f>S154*H154</f>
        <v>0</v>
      </c>
      <c r="AR154" s="23" t="s">
        <v>175</v>
      </c>
      <c r="AT154" s="23" t="s">
        <v>170</v>
      </c>
      <c r="AU154" s="23" t="s">
        <v>87</v>
      </c>
      <c r="AY154" s="23" t="s">
        <v>168</v>
      </c>
      <c r="BE154" s="231">
        <f>IF(N154="základní",J154,0)</f>
        <v>0</v>
      </c>
      <c r="BF154" s="231">
        <f>IF(N154="snížená",J154,0)</f>
        <v>0</v>
      </c>
      <c r="BG154" s="231">
        <f>IF(N154="zákl. přenesená",J154,0)</f>
        <v>0</v>
      </c>
      <c r="BH154" s="231">
        <f>IF(N154="sníž. přenesená",J154,0)</f>
        <v>0</v>
      </c>
      <c r="BI154" s="231">
        <f>IF(N154="nulová",J154,0)</f>
        <v>0</v>
      </c>
      <c r="BJ154" s="23" t="s">
        <v>24</v>
      </c>
      <c r="BK154" s="231">
        <f>ROUND(I154*H154,2)</f>
        <v>0</v>
      </c>
      <c r="BL154" s="23" t="s">
        <v>175</v>
      </c>
      <c r="BM154" s="23" t="s">
        <v>253</v>
      </c>
    </row>
    <row r="155" s="10" customFormat="1" ht="29.88" customHeight="1">
      <c r="B155" s="204"/>
      <c r="C155" s="205"/>
      <c r="D155" s="206" t="s">
        <v>77</v>
      </c>
      <c r="E155" s="218" t="s">
        <v>87</v>
      </c>
      <c r="F155" s="218" t="s">
        <v>254</v>
      </c>
      <c r="G155" s="205"/>
      <c r="H155" s="205"/>
      <c r="I155" s="208"/>
      <c r="J155" s="219">
        <f>BK155</f>
        <v>0</v>
      </c>
      <c r="K155" s="205"/>
      <c r="L155" s="210"/>
      <c r="M155" s="211"/>
      <c r="N155" s="212"/>
      <c r="O155" s="212"/>
      <c r="P155" s="213">
        <f>SUM(P156:P206)</f>
        <v>0</v>
      </c>
      <c r="Q155" s="212"/>
      <c r="R155" s="213">
        <f>SUM(R156:R206)</f>
        <v>149.30561263090078</v>
      </c>
      <c r="S155" s="212"/>
      <c r="T155" s="214">
        <f>SUM(T156:T206)</f>
        <v>0</v>
      </c>
      <c r="AR155" s="215" t="s">
        <v>24</v>
      </c>
      <c r="AT155" s="216" t="s">
        <v>77</v>
      </c>
      <c r="AU155" s="216" t="s">
        <v>24</v>
      </c>
      <c r="AY155" s="215" t="s">
        <v>168</v>
      </c>
      <c r="BK155" s="217">
        <f>SUM(BK156:BK206)</f>
        <v>0</v>
      </c>
    </row>
    <row r="156" s="1" customFormat="1" ht="25.5" customHeight="1">
      <c r="B156" s="45"/>
      <c r="C156" s="220" t="s">
        <v>255</v>
      </c>
      <c r="D156" s="220" t="s">
        <v>170</v>
      </c>
      <c r="E156" s="221" t="s">
        <v>256</v>
      </c>
      <c r="F156" s="222" t="s">
        <v>257</v>
      </c>
      <c r="G156" s="223" t="s">
        <v>183</v>
      </c>
      <c r="H156" s="224">
        <v>6.0140000000000002</v>
      </c>
      <c r="I156" s="225"/>
      <c r="J156" s="226">
        <f>ROUND(I156*H156,2)</f>
        <v>0</v>
      </c>
      <c r="K156" s="222" t="s">
        <v>174</v>
      </c>
      <c r="L156" s="71"/>
      <c r="M156" s="227" t="s">
        <v>22</v>
      </c>
      <c r="N156" s="228" t="s">
        <v>49</v>
      </c>
      <c r="O156" s="46"/>
      <c r="P156" s="229">
        <f>O156*H156</f>
        <v>0</v>
      </c>
      <c r="Q156" s="229">
        <v>2.1600000000000001</v>
      </c>
      <c r="R156" s="229">
        <f>Q156*H156</f>
        <v>12.990240000000002</v>
      </c>
      <c r="S156" s="229">
        <v>0</v>
      </c>
      <c r="T156" s="230">
        <f>S156*H156</f>
        <v>0</v>
      </c>
      <c r="AR156" s="23" t="s">
        <v>175</v>
      </c>
      <c r="AT156" s="23" t="s">
        <v>170</v>
      </c>
      <c r="AU156" s="23" t="s">
        <v>87</v>
      </c>
      <c r="AY156" s="23" t="s">
        <v>168</v>
      </c>
      <c r="BE156" s="231">
        <f>IF(N156="základní",J156,0)</f>
        <v>0</v>
      </c>
      <c r="BF156" s="231">
        <f>IF(N156="snížená",J156,0)</f>
        <v>0</v>
      </c>
      <c r="BG156" s="231">
        <f>IF(N156="zákl. přenesená",J156,0)</f>
        <v>0</v>
      </c>
      <c r="BH156" s="231">
        <f>IF(N156="sníž. přenesená",J156,0)</f>
        <v>0</v>
      </c>
      <c r="BI156" s="231">
        <f>IF(N156="nulová",J156,0)</f>
        <v>0</v>
      </c>
      <c r="BJ156" s="23" t="s">
        <v>24</v>
      </c>
      <c r="BK156" s="231">
        <f>ROUND(I156*H156,2)</f>
        <v>0</v>
      </c>
      <c r="BL156" s="23" t="s">
        <v>175</v>
      </c>
      <c r="BM156" s="23" t="s">
        <v>258</v>
      </c>
    </row>
    <row r="157" s="11" customFormat="1">
      <c r="B157" s="232"/>
      <c r="C157" s="233"/>
      <c r="D157" s="234" t="s">
        <v>185</v>
      </c>
      <c r="E157" s="235" t="s">
        <v>22</v>
      </c>
      <c r="F157" s="236" t="s">
        <v>259</v>
      </c>
      <c r="G157" s="233"/>
      <c r="H157" s="237">
        <v>6.0140000000000002</v>
      </c>
      <c r="I157" s="238"/>
      <c r="J157" s="233"/>
      <c r="K157" s="233"/>
      <c r="L157" s="239"/>
      <c r="M157" s="240"/>
      <c r="N157" s="241"/>
      <c r="O157" s="241"/>
      <c r="P157" s="241"/>
      <c r="Q157" s="241"/>
      <c r="R157" s="241"/>
      <c r="S157" s="241"/>
      <c r="T157" s="242"/>
      <c r="AT157" s="243" t="s">
        <v>185</v>
      </c>
      <c r="AU157" s="243" t="s">
        <v>87</v>
      </c>
      <c r="AV157" s="11" t="s">
        <v>87</v>
      </c>
      <c r="AW157" s="11" t="s">
        <v>41</v>
      </c>
      <c r="AX157" s="11" t="s">
        <v>78</v>
      </c>
      <c r="AY157" s="243" t="s">
        <v>168</v>
      </c>
    </row>
    <row r="158" s="1" customFormat="1" ht="25.5" customHeight="1">
      <c r="B158" s="45"/>
      <c r="C158" s="220" t="s">
        <v>260</v>
      </c>
      <c r="D158" s="220" t="s">
        <v>170</v>
      </c>
      <c r="E158" s="221" t="s">
        <v>261</v>
      </c>
      <c r="F158" s="222" t="s">
        <v>262</v>
      </c>
      <c r="G158" s="223" t="s">
        <v>183</v>
      </c>
      <c r="H158" s="224">
        <v>10.51</v>
      </c>
      <c r="I158" s="225"/>
      <c r="J158" s="226">
        <f>ROUND(I158*H158,2)</f>
        <v>0</v>
      </c>
      <c r="K158" s="222" t="s">
        <v>174</v>
      </c>
      <c r="L158" s="71"/>
      <c r="M158" s="227" t="s">
        <v>22</v>
      </c>
      <c r="N158" s="228" t="s">
        <v>49</v>
      </c>
      <c r="O158" s="46"/>
      <c r="P158" s="229">
        <f>O158*H158</f>
        <v>0</v>
      </c>
      <c r="Q158" s="229">
        <v>2.2563422040000001</v>
      </c>
      <c r="R158" s="229">
        <f>Q158*H158</f>
        <v>23.71415656404</v>
      </c>
      <c r="S158" s="229">
        <v>0</v>
      </c>
      <c r="T158" s="230">
        <f>S158*H158</f>
        <v>0</v>
      </c>
      <c r="AR158" s="23" t="s">
        <v>175</v>
      </c>
      <c r="AT158" s="23" t="s">
        <v>170</v>
      </c>
      <c r="AU158" s="23" t="s">
        <v>87</v>
      </c>
      <c r="AY158" s="23" t="s">
        <v>168</v>
      </c>
      <c r="BE158" s="231">
        <f>IF(N158="základní",J158,0)</f>
        <v>0</v>
      </c>
      <c r="BF158" s="231">
        <f>IF(N158="snížená",J158,0)</f>
        <v>0</v>
      </c>
      <c r="BG158" s="231">
        <f>IF(N158="zákl. přenesená",J158,0)</f>
        <v>0</v>
      </c>
      <c r="BH158" s="231">
        <f>IF(N158="sníž. přenesená",J158,0)</f>
        <v>0</v>
      </c>
      <c r="BI158" s="231">
        <f>IF(N158="nulová",J158,0)</f>
        <v>0</v>
      </c>
      <c r="BJ158" s="23" t="s">
        <v>24</v>
      </c>
      <c r="BK158" s="231">
        <f>ROUND(I158*H158,2)</f>
        <v>0</v>
      </c>
      <c r="BL158" s="23" t="s">
        <v>175</v>
      </c>
      <c r="BM158" s="23" t="s">
        <v>263</v>
      </c>
    </row>
    <row r="159" s="11" customFormat="1">
      <c r="B159" s="232"/>
      <c r="C159" s="233"/>
      <c r="D159" s="234" t="s">
        <v>185</v>
      </c>
      <c r="E159" s="235" t="s">
        <v>22</v>
      </c>
      <c r="F159" s="236" t="s">
        <v>264</v>
      </c>
      <c r="G159" s="233"/>
      <c r="H159" s="237">
        <v>10.51</v>
      </c>
      <c r="I159" s="238"/>
      <c r="J159" s="233"/>
      <c r="K159" s="233"/>
      <c r="L159" s="239"/>
      <c r="M159" s="240"/>
      <c r="N159" s="241"/>
      <c r="O159" s="241"/>
      <c r="P159" s="241"/>
      <c r="Q159" s="241"/>
      <c r="R159" s="241"/>
      <c r="S159" s="241"/>
      <c r="T159" s="242"/>
      <c r="AT159" s="243" t="s">
        <v>185</v>
      </c>
      <c r="AU159" s="243" t="s">
        <v>87</v>
      </c>
      <c r="AV159" s="11" t="s">
        <v>87</v>
      </c>
      <c r="AW159" s="11" t="s">
        <v>41</v>
      </c>
      <c r="AX159" s="11" t="s">
        <v>78</v>
      </c>
      <c r="AY159" s="243" t="s">
        <v>168</v>
      </c>
    </row>
    <row r="160" s="1" customFormat="1" ht="25.5" customHeight="1">
      <c r="B160" s="45"/>
      <c r="C160" s="220" t="s">
        <v>265</v>
      </c>
      <c r="D160" s="220" t="s">
        <v>170</v>
      </c>
      <c r="E160" s="221" t="s">
        <v>266</v>
      </c>
      <c r="F160" s="222" t="s">
        <v>267</v>
      </c>
      <c r="G160" s="223" t="s">
        <v>183</v>
      </c>
      <c r="H160" s="224">
        <v>2.4860000000000002</v>
      </c>
      <c r="I160" s="225"/>
      <c r="J160" s="226">
        <f>ROUND(I160*H160,2)</f>
        <v>0</v>
      </c>
      <c r="K160" s="222" t="s">
        <v>174</v>
      </c>
      <c r="L160" s="71"/>
      <c r="M160" s="227" t="s">
        <v>22</v>
      </c>
      <c r="N160" s="228" t="s">
        <v>49</v>
      </c>
      <c r="O160" s="46"/>
      <c r="P160" s="229">
        <f>O160*H160</f>
        <v>0</v>
      </c>
      <c r="Q160" s="229">
        <v>2.4532922039999998</v>
      </c>
      <c r="R160" s="229">
        <f>Q160*H160</f>
        <v>6.0988844191440004</v>
      </c>
      <c r="S160" s="229">
        <v>0</v>
      </c>
      <c r="T160" s="230">
        <f>S160*H160</f>
        <v>0</v>
      </c>
      <c r="AR160" s="23" t="s">
        <v>175</v>
      </c>
      <c r="AT160" s="23" t="s">
        <v>170</v>
      </c>
      <c r="AU160" s="23" t="s">
        <v>87</v>
      </c>
      <c r="AY160" s="23" t="s">
        <v>168</v>
      </c>
      <c r="BE160" s="231">
        <f>IF(N160="základní",J160,0)</f>
        <v>0</v>
      </c>
      <c r="BF160" s="231">
        <f>IF(N160="snížená",J160,0)</f>
        <v>0</v>
      </c>
      <c r="BG160" s="231">
        <f>IF(N160="zákl. přenesená",J160,0)</f>
        <v>0</v>
      </c>
      <c r="BH160" s="231">
        <f>IF(N160="sníž. přenesená",J160,0)</f>
        <v>0</v>
      </c>
      <c r="BI160" s="231">
        <f>IF(N160="nulová",J160,0)</f>
        <v>0</v>
      </c>
      <c r="BJ160" s="23" t="s">
        <v>24</v>
      </c>
      <c r="BK160" s="231">
        <f>ROUND(I160*H160,2)</f>
        <v>0</v>
      </c>
      <c r="BL160" s="23" t="s">
        <v>175</v>
      </c>
      <c r="BM160" s="23" t="s">
        <v>268</v>
      </c>
    </row>
    <row r="161" s="12" customFormat="1">
      <c r="B161" s="244"/>
      <c r="C161" s="245"/>
      <c r="D161" s="234" t="s">
        <v>185</v>
      </c>
      <c r="E161" s="246" t="s">
        <v>22</v>
      </c>
      <c r="F161" s="247" t="s">
        <v>269</v>
      </c>
      <c r="G161" s="245"/>
      <c r="H161" s="246" t="s">
        <v>22</v>
      </c>
      <c r="I161" s="248"/>
      <c r="J161" s="245"/>
      <c r="K161" s="245"/>
      <c r="L161" s="249"/>
      <c r="M161" s="250"/>
      <c r="N161" s="251"/>
      <c r="O161" s="251"/>
      <c r="P161" s="251"/>
      <c r="Q161" s="251"/>
      <c r="R161" s="251"/>
      <c r="S161" s="251"/>
      <c r="T161" s="252"/>
      <c r="AT161" s="253" t="s">
        <v>185</v>
      </c>
      <c r="AU161" s="253" t="s">
        <v>87</v>
      </c>
      <c r="AV161" s="12" t="s">
        <v>24</v>
      </c>
      <c r="AW161" s="12" t="s">
        <v>41</v>
      </c>
      <c r="AX161" s="12" t="s">
        <v>78</v>
      </c>
      <c r="AY161" s="253" t="s">
        <v>168</v>
      </c>
    </row>
    <row r="162" s="11" customFormat="1">
      <c r="B162" s="232"/>
      <c r="C162" s="233"/>
      <c r="D162" s="234" t="s">
        <v>185</v>
      </c>
      <c r="E162" s="235" t="s">
        <v>22</v>
      </c>
      <c r="F162" s="236" t="s">
        <v>270</v>
      </c>
      <c r="G162" s="233"/>
      <c r="H162" s="237">
        <v>2.4860000000000002</v>
      </c>
      <c r="I162" s="238"/>
      <c r="J162" s="233"/>
      <c r="K162" s="233"/>
      <c r="L162" s="239"/>
      <c r="M162" s="240"/>
      <c r="N162" s="241"/>
      <c r="O162" s="241"/>
      <c r="P162" s="241"/>
      <c r="Q162" s="241"/>
      <c r="R162" s="241"/>
      <c r="S162" s="241"/>
      <c r="T162" s="242"/>
      <c r="AT162" s="243" t="s">
        <v>185</v>
      </c>
      <c r="AU162" s="243" t="s">
        <v>87</v>
      </c>
      <c r="AV162" s="11" t="s">
        <v>87</v>
      </c>
      <c r="AW162" s="11" t="s">
        <v>41</v>
      </c>
      <c r="AX162" s="11" t="s">
        <v>78</v>
      </c>
      <c r="AY162" s="243" t="s">
        <v>168</v>
      </c>
    </row>
    <row r="163" s="1" customFormat="1" ht="16.5" customHeight="1">
      <c r="B163" s="45"/>
      <c r="C163" s="220" t="s">
        <v>9</v>
      </c>
      <c r="D163" s="220" t="s">
        <v>170</v>
      </c>
      <c r="E163" s="221" t="s">
        <v>271</v>
      </c>
      <c r="F163" s="222" t="s">
        <v>272</v>
      </c>
      <c r="G163" s="223" t="s">
        <v>247</v>
      </c>
      <c r="H163" s="224">
        <v>10.228</v>
      </c>
      <c r="I163" s="225"/>
      <c r="J163" s="226">
        <f>ROUND(I163*H163,2)</f>
        <v>0</v>
      </c>
      <c r="K163" s="222" t="s">
        <v>174</v>
      </c>
      <c r="L163" s="71"/>
      <c r="M163" s="227" t="s">
        <v>22</v>
      </c>
      <c r="N163" s="228" t="s">
        <v>49</v>
      </c>
      <c r="O163" s="46"/>
      <c r="P163" s="229">
        <f>O163*H163</f>
        <v>0</v>
      </c>
      <c r="Q163" s="229">
        <v>0.0010259</v>
      </c>
      <c r="R163" s="229">
        <f>Q163*H163</f>
        <v>0.0104929052</v>
      </c>
      <c r="S163" s="229">
        <v>0</v>
      </c>
      <c r="T163" s="230">
        <f>S163*H163</f>
        <v>0</v>
      </c>
      <c r="AR163" s="23" t="s">
        <v>175</v>
      </c>
      <c r="AT163" s="23" t="s">
        <v>170</v>
      </c>
      <c r="AU163" s="23" t="s">
        <v>87</v>
      </c>
      <c r="AY163" s="23" t="s">
        <v>168</v>
      </c>
      <c r="BE163" s="231">
        <f>IF(N163="základní",J163,0)</f>
        <v>0</v>
      </c>
      <c r="BF163" s="231">
        <f>IF(N163="snížená",J163,0)</f>
        <v>0</v>
      </c>
      <c r="BG163" s="231">
        <f>IF(N163="zákl. přenesená",J163,0)</f>
        <v>0</v>
      </c>
      <c r="BH163" s="231">
        <f>IF(N163="sníž. přenesená",J163,0)</f>
        <v>0</v>
      </c>
      <c r="BI163" s="231">
        <f>IF(N163="nulová",J163,0)</f>
        <v>0</v>
      </c>
      <c r="BJ163" s="23" t="s">
        <v>24</v>
      </c>
      <c r="BK163" s="231">
        <f>ROUND(I163*H163,2)</f>
        <v>0</v>
      </c>
      <c r="BL163" s="23" t="s">
        <v>175</v>
      </c>
      <c r="BM163" s="23" t="s">
        <v>273</v>
      </c>
    </row>
    <row r="164" s="11" customFormat="1">
      <c r="B164" s="232"/>
      <c r="C164" s="233"/>
      <c r="D164" s="234" t="s">
        <v>185</v>
      </c>
      <c r="E164" s="235" t="s">
        <v>22</v>
      </c>
      <c r="F164" s="236" t="s">
        <v>274</v>
      </c>
      <c r="G164" s="233"/>
      <c r="H164" s="237">
        <v>6.2359999999999998</v>
      </c>
      <c r="I164" s="238"/>
      <c r="J164" s="233"/>
      <c r="K164" s="233"/>
      <c r="L164" s="239"/>
      <c r="M164" s="240"/>
      <c r="N164" s="241"/>
      <c r="O164" s="241"/>
      <c r="P164" s="241"/>
      <c r="Q164" s="241"/>
      <c r="R164" s="241"/>
      <c r="S164" s="241"/>
      <c r="T164" s="242"/>
      <c r="AT164" s="243" t="s">
        <v>185</v>
      </c>
      <c r="AU164" s="243" t="s">
        <v>87</v>
      </c>
      <c r="AV164" s="11" t="s">
        <v>87</v>
      </c>
      <c r="AW164" s="11" t="s">
        <v>41</v>
      </c>
      <c r="AX164" s="11" t="s">
        <v>78</v>
      </c>
      <c r="AY164" s="243" t="s">
        <v>168</v>
      </c>
    </row>
    <row r="165" s="11" customFormat="1">
      <c r="B165" s="232"/>
      <c r="C165" s="233"/>
      <c r="D165" s="234" t="s">
        <v>185</v>
      </c>
      <c r="E165" s="235" t="s">
        <v>22</v>
      </c>
      <c r="F165" s="236" t="s">
        <v>275</v>
      </c>
      <c r="G165" s="233"/>
      <c r="H165" s="237">
        <v>3.992</v>
      </c>
      <c r="I165" s="238"/>
      <c r="J165" s="233"/>
      <c r="K165" s="233"/>
      <c r="L165" s="239"/>
      <c r="M165" s="240"/>
      <c r="N165" s="241"/>
      <c r="O165" s="241"/>
      <c r="P165" s="241"/>
      <c r="Q165" s="241"/>
      <c r="R165" s="241"/>
      <c r="S165" s="241"/>
      <c r="T165" s="242"/>
      <c r="AT165" s="243" t="s">
        <v>185</v>
      </c>
      <c r="AU165" s="243" t="s">
        <v>87</v>
      </c>
      <c r="AV165" s="11" t="s">
        <v>87</v>
      </c>
      <c r="AW165" s="11" t="s">
        <v>41</v>
      </c>
      <c r="AX165" s="11" t="s">
        <v>78</v>
      </c>
      <c r="AY165" s="243" t="s">
        <v>168</v>
      </c>
    </row>
    <row r="166" s="1" customFormat="1" ht="16.5" customHeight="1">
      <c r="B166" s="45"/>
      <c r="C166" s="220" t="s">
        <v>276</v>
      </c>
      <c r="D166" s="220" t="s">
        <v>170</v>
      </c>
      <c r="E166" s="221" t="s">
        <v>277</v>
      </c>
      <c r="F166" s="222" t="s">
        <v>278</v>
      </c>
      <c r="G166" s="223" t="s">
        <v>247</v>
      </c>
      <c r="H166" s="224">
        <v>10.228</v>
      </c>
      <c r="I166" s="225"/>
      <c r="J166" s="226">
        <f>ROUND(I166*H166,2)</f>
        <v>0</v>
      </c>
      <c r="K166" s="222" t="s">
        <v>174</v>
      </c>
      <c r="L166" s="71"/>
      <c r="M166" s="227" t="s">
        <v>22</v>
      </c>
      <c r="N166" s="228" t="s">
        <v>49</v>
      </c>
      <c r="O166" s="46"/>
      <c r="P166" s="229">
        <f>O166*H166</f>
        <v>0</v>
      </c>
      <c r="Q166" s="229">
        <v>0</v>
      </c>
      <c r="R166" s="229">
        <f>Q166*H166</f>
        <v>0</v>
      </c>
      <c r="S166" s="229">
        <v>0</v>
      </c>
      <c r="T166" s="230">
        <f>S166*H166</f>
        <v>0</v>
      </c>
      <c r="AR166" s="23" t="s">
        <v>175</v>
      </c>
      <c r="AT166" s="23" t="s">
        <v>170</v>
      </c>
      <c r="AU166" s="23" t="s">
        <v>87</v>
      </c>
      <c r="AY166" s="23" t="s">
        <v>168</v>
      </c>
      <c r="BE166" s="231">
        <f>IF(N166="základní",J166,0)</f>
        <v>0</v>
      </c>
      <c r="BF166" s="231">
        <f>IF(N166="snížená",J166,0)</f>
        <v>0</v>
      </c>
      <c r="BG166" s="231">
        <f>IF(N166="zákl. přenesená",J166,0)</f>
        <v>0</v>
      </c>
      <c r="BH166" s="231">
        <f>IF(N166="sníž. přenesená",J166,0)</f>
        <v>0</v>
      </c>
      <c r="BI166" s="231">
        <f>IF(N166="nulová",J166,0)</f>
        <v>0</v>
      </c>
      <c r="BJ166" s="23" t="s">
        <v>24</v>
      </c>
      <c r="BK166" s="231">
        <f>ROUND(I166*H166,2)</f>
        <v>0</v>
      </c>
      <c r="BL166" s="23" t="s">
        <v>175</v>
      </c>
      <c r="BM166" s="23" t="s">
        <v>279</v>
      </c>
    </row>
    <row r="167" s="1" customFormat="1" ht="16.5" customHeight="1">
      <c r="B167" s="45"/>
      <c r="C167" s="220" t="s">
        <v>280</v>
      </c>
      <c r="D167" s="220" t="s">
        <v>170</v>
      </c>
      <c r="E167" s="221" t="s">
        <v>281</v>
      </c>
      <c r="F167" s="222" t="s">
        <v>282</v>
      </c>
      <c r="G167" s="223" t="s">
        <v>241</v>
      </c>
      <c r="H167" s="224">
        <v>0.94699999999999995</v>
      </c>
      <c r="I167" s="225"/>
      <c r="J167" s="226">
        <f>ROUND(I167*H167,2)</f>
        <v>0</v>
      </c>
      <c r="K167" s="222" t="s">
        <v>174</v>
      </c>
      <c r="L167" s="71"/>
      <c r="M167" s="227" t="s">
        <v>22</v>
      </c>
      <c r="N167" s="228" t="s">
        <v>49</v>
      </c>
      <c r="O167" s="46"/>
      <c r="P167" s="229">
        <f>O167*H167</f>
        <v>0</v>
      </c>
      <c r="Q167" s="229">
        <v>1.0530555952</v>
      </c>
      <c r="R167" s="229">
        <f>Q167*H167</f>
        <v>0.99724364865439996</v>
      </c>
      <c r="S167" s="229">
        <v>0</v>
      </c>
      <c r="T167" s="230">
        <f>S167*H167</f>
        <v>0</v>
      </c>
      <c r="AR167" s="23" t="s">
        <v>175</v>
      </c>
      <c r="AT167" s="23" t="s">
        <v>170</v>
      </c>
      <c r="AU167" s="23" t="s">
        <v>87</v>
      </c>
      <c r="AY167" s="23" t="s">
        <v>168</v>
      </c>
      <c r="BE167" s="231">
        <f>IF(N167="základní",J167,0)</f>
        <v>0</v>
      </c>
      <c r="BF167" s="231">
        <f>IF(N167="snížená",J167,0)</f>
        <v>0</v>
      </c>
      <c r="BG167" s="231">
        <f>IF(N167="zákl. přenesená",J167,0)</f>
        <v>0</v>
      </c>
      <c r="BH167" s="231">
        <f>IF(N167="sníž. přenesená",J167,0)</f>
        <v>0</v>
      </c>
      <c r="BI167" s="231">
        <f>IF(N167="nulová",J167,0)</f>
        <v>0</v>
      </c>
      <c r="BJ167" s="23" t="s">
        <v>24</v>
      </c>
      <c r="BK167" s="231">
        <f>ROUND(I167*H167,2)</f>
        <v>0</v>
      </c>
      <c r="BL167" s="23" t="s">
        <v>175</v>
      </c>
      <c r="BM167" s="23" t="s">
        <v>283</v>
      </c>
    </row>
    <row r="168" s="11" customFormat="1">
      <c r="B168" s="232"/>
      <c r="C168" s="233"/>
      <c r="D168" s="234" t="s">
        <v>185</v>
      </c>
      <c r="E168" s="235" t="s">
        <v>22</v>
      </c>
      <c r="F168" s="236" t="s">
        <v>284</v>
      </c>
      <c r="G168" s="233"/>
      <c r="H168" s="237">
        <v>0.75900000000000001</v>
      </c>
      <c r="I168" s="238"/>
      <c r="J168" s="233"/>
      <c r="K168" s="233"/>
      <c r="L168" s="239"/>
      <c r="M168" s="240"/>
      <c r="N168" s="241"/>
      <c r="O168" s="241"/>
      <c r="P168" s="241"/>
      <c r="Q168" s="241"/>
      <c r="R168" s="241"/>
      <c r="S168" s="241"/>
      <c r="T168" s="242"/>
      <c r="AT168" s="243" t="s">
        <v>185</v>
      </c>
      <c r="AU168" s="243" t="s">
        <v>87</v>
      </c>
      <c r="AV168" s="11" t="s">
        <v>87</v>
      </c>
      <c r="AW168" s="11" t="s">
        <v>41</v>
      </c>
      <c r="AX168" s="11" t="s">
        <v>78</v>
      </c>
      <c r="AY168" s="243" t="s">
        <v>168</v>
      </c>
    </row>
    <row r="169" s="11" customFormat="1">
      <c r="B169" s="232"/>
      <c r="C169" s="233"/>
      <c r="D169" s="234" t="s">
        <v>185</v>
      </c>
      <c r="E169" s="235" t="s">
        <v>22</v>
      </c>
      <c r="F169" s="236" t="s">
        <v>285</v>
      </c>
      <c r="G169" s="233"/>
      <c r="H169" s="237">
        <v>0.188</v>
      </c>
      <c r="I169" s="238"/>
      <c r="J169" s="233"/>
      <c r="K169" s="233"/>
      <c r="L169" s="239"/>
      <c r="M169" s="240"/>
      <c r="N169" s="241"/>
      <c r="O169" s="241"/>
      <c r="P169" s="241"/>
      <c r="Q169" s="241"/>
      <c r="R169" s="241"/>
      <c r="S169" s="241"/>
      <c r="T169" s="242"/>
      <c r="AT169" s="243" t="s">
        <v>185</v>
      </c>
      <c r="AU169" s="243" t="s">
        <v>87</v>
      </c>
      <c r="AV169" s="11" t="s">
        <v>87</v>
      </c>
      <c r="AW169" s="11" t="s">
        <v>41</v>
      </c>
      <c r="AX169" s="11" t="s">
        <v>78</v>
      </c>
      <c r="AY169" s="243" t="s">
        <v>168</v>
      </c>
    </row>
    <row r="170" s="1" customFormat="1" ht="25.5" customHeight="1">
      <c r="B170" s="45"/>
      <c r="C170" s="220" t="s">
        <v>286</v>
      </c>
      <c r="D170" s="220" t="s">
        <v>170</v>
      </c>
      <c r="E170" s="221" t="s">
        <v>287</v>
      </c>
      <c r="F170" s="222" t="s">
        <v>288</v>
      </c>
      <c r="G170" s="223" t="s">
        <v>183</v>
      </c>
      <c r="H170" s="224">
        <v>43.353999999999999</v>
      </c>
      <c r="I170" s="225"/>
      <c r="J170" s="226">
        <f>ROUND(I170*H170,2)</f>
        <v>0</v>
      </c>
      <c r="K170" s="222" t="s">
        <v>174</v>
      </c>
      <c r="L170" s="71"/>
      <c r="M170" s="227" t="s">
        <v>22</v>
      </c>
      <c r="N170" s="228" t="s">
        <v>49</v>
      </c>
      <c r="O170" s="46"/>
      <c r="P170" s="229">
        <f>O170*H170</f>
        <v>0</v>
      </c>
      <c r="Q170" s="229">
        <v>2.2563422040000001</v>
      </c>
      <c r="R170" s="229">
        <f>Q170*H170</f>
        <v>97.821459912216</v>
      </c>
      <c r="S170" s="229">
        <v>0</v>
      </c>
      <c r="T170" s="230">
        <f>S170*H170</f>
        <v>0</v>
      </c>
      <c r="AR170" s="23" t="s">
        <v>175</v>
      </c>
      <c r="AT170" s="23" t="s">
        <v>170</v>
      </c>
      <c r="AU170" s="23" t="s">
        <v>87</v>
      </c>
      <c r="AY170" s="23" t="s">
        <v>168</v>
      </c>
      <c r="BE170" s="231">
        <f>IF(N170="základní",J170,0)</f>
        <v>0</v>
      </c>
      <c r="BF170" s="231">
        <f>IF(N170="snížená",J170,0)</f>
        <v>0</v>
      </c>
      <c r="BG170" s="231">
        <f>IF(N170="zákl. přenesená",J170,0)</f>
        <v>0</v>
      </c>
      <c r="BH170" s="231">
        <f>IF(N170="sníž. přenesená",J170,0)</f>
        <v>0</v>
      </c>
      <c r="BI170" s="231">
        <f>IF(N170="nulová",J170,0)</f>
        <v>0</v>
      </c>
      <c r="BJ170" s="23" t="s">
        <v>24</v>
      </c>
      <c r="BK170" s="231">
        <f>ROUND(I170*H170,2)</f>
        <v>0</v>
      </c>
      <c r="BL170" s="23" t="s">
        <v>175</v>
      </c>
      <c r="BM170" s="23" t="s">
        <v>289</v>
      </c>
    </row>
    <row r="171" s="11" customFormat="1">
      <c r="B171" s="232"/>
      <c r="C171" s="233"/>
      <c r="D171" s="234" t="s">
        <v>185</v>
      </c>
      <c r="E171" s="235" t="s">
        <v>22</v>
      </c>
      <c r="F171" s="236" t="s">
        <v>190</v>
      </c>
      <c r="G171" s="233"/>
      <c r="H171" s="237">
        <v>14.050000000000001</v>
      </c>
      <c r="I171" s="238"/>
      <c r="J171" s="233"/>
      <c r="K171" s="233"/>
      <c r="L171" s="239"/>
      <c r="M171" s="240"/>
      <c r="N171" s="241"/>
      <c r="O171" s="241"/>
      <c r="P171" s="241"/>
      <c r="Q171" s="241"/>
      <c r="R171" s="241"/>
      <c r="S171" s="241"/>
      <c r="T171" s="242"/>
      <c r="AT171" s="243" t="s">
        <v>185</v>
      </c>
      <c r="AU171" s="243" t="s">
        <v>87</v>
      </c>
      <c r="AV171" s="11" t="s">
        <v>87</v>
      </c>
      <c r="AW171" s="11" t="s">
        <v>41</v>
      </c>
      <c r="AX171" s="11" t="s">
        <v>78</v>
      </c>
      <c r="AY171" s="243" t="s">
        <v>168</v>
      </c>
    </row>
    <row r="172" s="11" customFormat="1">
      <c r="B172" s="232"/>
      <c r="C172" s="233"/>
      <c r="D172" s="234" t="s">
        <v>185</v>
      </c>
      <c r="E172" s="235" t="s">
        <v>22</v>
      </c>
      <c r="F172" s="236" t="s">
        <v>191</v>
      </c>
      <c r="G172" s="233"/>
      <c r="H172" s="237">
        <v>11.125999999999999</v>
      </c>
      <c r="I172" s="238"/>
      <c r="J172" s="233"/>
      <c r="K172" s="233"/>
      <c r="L172" s="239"/>
      <c r="M172" s="240"/>
      <c r="N172" s="241"/>
      <c r="O172" s="241"/>
      <c r="P172" s="241"/>
      <c r="Q172" s="241"/>
      <c r="R172" s="241"/>
      <c r="S172" s="241"/>
      <c r="T172" s="242"/>
      <c r="AT172" s="243" t="s">
        <v>185</v>
      </c>
      <c r="AU172" s="243" t="s">
        <v>87</v>
      </c>
      <c r="AV172" s="11" t="s">
        <v>87</v>
      </c>
      <c r="AW172" s="11" t="s">
        <v>41</v>
      </c>
      <c r="AX172" s="11" t="s">
        <v>78</v>
      </c>
      <c r="AY172" s="243" t="s">
        <v>168</v>
      </c>
    </row>
    <row r="173" s="11" customFormat="1">
      <c r="B173" s="232"/>
      <c r="C173" s="233"/>
      <c r="D173" s="234" t="s">
        <v>185</v>
      </c>
      <c r="E173" s="235" t="s">
        <v>22</v>
      </c>
      <c r="F173" s="236" t="s">
        <v>192</v>
      </c>
      <c r="G173" s="233"/>
      <c r="H173" s="237">
        <v>0.623</v>
      </c>
      <c r="I173" s="238"/>
      <c r="J173" s="233"/>
      <c r="K173" s="233"/>
      <c r="L173" s="239"/>
      <c r="M173" s="240"/>
      <c r="N173" s="241"/>
      <c r="O173" s="241"/>
      <c r="P173" s="241"/>
      <c r="Q173" s="241"/>
      <c r="R173" s="241"/>
      <c r="S173" s="241"/>
      <c r="T173" s="242"/>
      <c r="AT173" s="243" t="s">
        <v>185</v>
      </c>
      <c r="AU173" s="243" t="s">
        <v>87</v>
      </c>
      <c r="AV173" s="11" t="s">
        <v>87</v>
      </c>
      <c r="AW173" s="11" t="s">
        <v>41</v>
      </c>
      <c r="AX173" s="11" t="s">
        <v>78</v>
      </c>
      <c r="AY173" s="243" t="s">
        <v>168</v>
      </c>
    </row>
    <row r="174" s="11" customFormat="1">
      <c r="B174" s="232"/>
      <c r="C174" s="233"/>
      <c r="D174" s="234" t="s">
        <v>185</v>
      </c>
      <c r="E174" s="235" t="s">
        <v>22</v>
      </c>
      <c r="F174" s="236" t="s">
        <v>290</v>
      </c>
      <c r="G174" s="233"/>
      <c r="H174" s="237">
        <v>13.000999999999999</v>
      </c>
      <c r="I174" s="238"/>
      <c r="J174" s="233"/>
      <c r="K174" s="233"/>
      <c r="L174" s="239"/>
      <c r="M174" s="240"/>
      <c r="N174" s="241"/>
      <c r="O174" s="241"/>
      <c r="P174" s="241"/>
      <c r="Q174" s="241"/>
      <c r="R174" s="241"/>
      <c r="S174" s="241"/>
      <c r="T174" s="242"/>
      <c r="AT174" s="243" t="s">
        <v>185</v>
      </c>
      <c r="AU174" s="243" t="s">
        <v>87</v>
      </c>
      <c r="AV174" s="11" t="s">
        <v>87</v>
      </c>
      <c r="AW174" s="11" t="s">
        <v>41</v>
      </c>
      <c r="AX174" s="11" t="s">
        <v>78</v>
      </c>
      <c r="AY174" s="243" t="s">
        <v>168</v>
      </c>
    </row>
    <row r="175" s="11" customFormat="1">
      <c r="B175" s="232"/>
      <c r="C175" s="233"/>
      <c r="D175" s="234" t="s">
        <v>185</v>
      </c>
      <c r="E175" s="235" t="s">
        <v>22</v>
      </c>
      <c r="F175" s="236" t="s">
        <v>203</v>
      </c>
      <c r="G175" s="233"/>
      <c r="H175" s="237">
        <v>4.5540000000000003</v>
      </c>
      <c r="I175" s="238"/>
      <c r="J175" s="233"/>
      <c r="K175" s="233"/>
      <c r="L175" s="239"/>
      <c r="M175" s="240"/>
      <c r="N175" s="241"/>
      <c r="O175" s="241"/>
      <c r="P175" s="241"/>
      <c r="Q175" s="241"/>
      <c r="R175" s="241"/>
      <c r="S175" s="241"/>
      <c r="T175" s="242"/>
      <c r="AT175" s="243" t="s">
        <v>185</v>
      </c>
      <c r="AU175" s="243" t="s">
        <v>87</v>
      </c>
      <c r="AV175" s="11" t="s">
        <v>87</v>
      </c>
      <c r="AW175" s="11" t="s">
        <v>41</v>
      </c>
      <c r="AX175" s="11" t="s">
        <v>78</v>
      </c>
      <c r="AY175" s="243" t="s">
        <v>168</v>
      </c>
    </row>
    <row r="176" s="1" customFormat="1" ht="16.5" customHeight="1">
      <c r="B176" s="45"/>
      <c r="C176" s="220" t="s">
        <v>291</v>
      </c>
      <c r="D176" s="220" t="s">
        <v>170</v>
      </c>
      <c r="E176" s="221" t="s">
        <v>292</v>
      </c>
      <c r="F176" s="222" t="s">
        <v>293</v>
      </c>
      <c r="G176" s="223" t="s">
        <v>247</v>
      </c>
      <c r="H176" s="224">
        <v>16.440000000000001</v>
      </c>
      <c r="I176" s="225"/>
      <c r="J176" s="226">
        <f>ROUND(I176*H176,2)</f>
        <v>0</v>
      </c>
      <c r="K176" s="222" t="s">
        <v>174</v>
      </c>
      <c r="L176" s="71"/>
      <c r="M176" s="227" t="s">
        <v>22</v>
      </c>
      <c r="N176" s="228" t="s">
        <v>49</v>
      </c>
      <c r="O176" s="46"/>
      <c r="P176" s="229">
        <f>O176*H176</f>
        <v>0</v>
      </c>
      <c r="Q176" s="229">
        <v>0.0010259</v>
      </c>
      <c r="R176" s="229">
        <f>Q176*H176</f>
        <v>0.016865795999999999</v>
      </c>
      <c r="S176" s="229">
        <v>0</v>
      </c>
      <c r="T176" s="230">
        <f>S176*H176</f>
        <v>0</v>
      </c>
      <c r="AR176" s="23" t="s">
        <v>175</v>
      </c>
      <c r="AT176" s="23" t="s">
        <v>170</v>
      </c>
      <c r="AU176" s="23" t="s">
        <v>87</v>
      </c>
      <c r="AY176" s="23" t="s">
        <v>168</v>
      </c>
      <c r="BE176" s="231">
        <f>IF(N176="základní",J176,0)</f>
        <v>0</v>
      </c>
      <c r="BF176" s="231">
        <f>IF(N176="snížená",J176,0)</f>
        <v>0</v>
      </c>
      <c r="BG176" s="231">
        <f>IF(N176="zákl. přenesená",J176,0)</f>
        <v>0</v>
      </c>
      <c r="BH176" s="231">
        <f>IF(N176="sníž. přenesená",J176,0)</f>
        <v>0</v>
      </c>
      <c r="BI176" s="231">
        <f>IF(N176="nulová",J176,0)</f>
        <v>0</v>
      </c>
      <c r="BJ176" s="23" t="s">
        <v>24</v>
      </c>
      <c r="BK176" s="231">
        <f>ROUND(I176*H176,2)</f>
        <v>0</v>
      </c>
      <c r="BL176" s="23" t="s">
        <v>175</v>
      </c>
      <c r="BM176" s="23" t="s">
        <v>294</v>
      </c>
    </row>
    <row r="177" s="11" customFormat="1">
      <c r="B177" s="232"/>
      <c r="C177" s="233"/>
      <c r="D177" s="234" t="s">
        <v>185</v>
      </c>
      <c r="E177" s="235" t="s">
        <v>22</v>
      </c>
      <c r="F177" s="236" t="s">
        <v>295</v>
      </c>
      <c r="G177" s="233"/>
      <c r="H177" s="237">
        <v>8.3200000000000003</v>
      </c>
      <c r="I177" s="238"/>
      <c r="J177" s="233"/>
      <c r="K177" s="233"/>
      <c r="L177" s="239"/>
      <c r="M177" s="240"/>
      <c r="N177" s="241"/>
      <c r="O177" s="241"/>
      <c r="P177" s="241"/>
      <c r="Q177" s="241"/>
      <c r="R177" s="241"/>
      <c r="S177" s="241"/>
      <c r="T177" s="242"/>
      <c r="AT177" s="243" t="s">
        <v>185</v>
      </c>
      <c r="AU177" s="243" t="s">
        <v>87</v>
      </c>
      <c r="AV177" s="11" t="s">
        <v>87</v>
      </c>
      <c r="AW177" s="11" t="s">
        <v>41</v>
      </c>
      <c r="AX177" s="11" t="s">
        <v>78</v>
      </c>
      <c r="AY177" s="243" t="s">
        <v>168</v>
      </c>
    </row>
    <row r="178" s="11" customFormat="1">
      <c r="B178" s="232"/>
      <c r="C178" s="233"/>
      <c r="D178" s="234" t="s">
        <v>185</v>
      </c>
      <c r="E178" s="235" t="s">
        <v>22</v>
      </c>
      <c r="F178" s="236" t="s">
        <v>296</v>
      </c>
      <c r="G178" s="233"/>
      <c r="H178" s="237">
        <v>6.5949999999999998</v>
      </c>
      <c r="I178" s="238"/>
      <c r="J178" s="233"/>
      <c r="K178" s="233"/>
      <c r="L178" s="239"/>
      <c r="M178" s="240"/>
      <c r="N178" s="241"/>
      <c r="O178" s="241"/>
      <c r="P178" s="241"/>
      <c r="Q178" s="241"/>
      <c r="R178" s="241"/>
      <c r="S178" s="241"/>
      <c r="T178" s="242"/>
      <c r="AT178" s="243" t="s">
        <v>185</v>
      </c>
      <c r="AU178" s="243" t="s">
        <v>87</v>
      </c>
      <c r="AV178" s="11" t="s">
        <v>87</v>
      </c>
      <c r="AW178" s="11" t="s">
        <v>41</v>
      </c>
      <c r="AX178" s="11" t="s">
        <v>78</v>
      </c>
      <c r="AY178" s="243" t="s">
        <v>168</v>
      </c>
    </row>
    <row r="179" s="11" customFormat="1">
      <c r="B179" s="232"/>
      <c r="C179" s="233"/>
      <c r="D179" s="234" t="s">
        <v>185</v>
      </c>
      <c r="E179" s="235" t="s">
        <v>22</v>
      </c>
      <c r="F179" s="236" t="s">
        <v>297</v>
      </c>
      <c r="G179" s="233"/>
      <c r="H179" s="237">
        <v>1.5249999999999999</v>
      </c>
      <c r="I179" s="238"/>
      <c r="J179" s="233"/>
      <c r="K179" s="233"/>
      <c r="L179" s="239"/>
      <c r="M179" s="240"/>
      <c r="N179" s="241"/>
      <c r="O179" s="241"/>
      <c r="P179" s="241"/>
      <c r="Q179" s="241"/>
      <c r="R179" s="241"/>
      <c r="S179" s="241"/>
      <c r="T179" s="242"/>
      <c r="AT179" s="243" t="s">
        <v>185</v>
      </c>
      <c r="AU179" s="243" t="s">
        <v>87</v>
      </c>
      <c r="AV179" s="11" t="s">
        <v>87</v>
      </c>
      <c r="AW179" s="11" t="s">
        <v>41</v>
      </c>
      <c r="AX179" s="11" t="s">
        <v>78</v>
      </c>
      <c r="AY179" s="243" t="s">
        <v>168</v>
      </c>
    </row>
    <row r="180" s="1" customFormat="1" ht="16.5" customHeight="1">
      <c r="B180" s="45"/>
      <c r="C180" s="220" t="s">
        <v>298</v>
      </c>
      <c r="D180" s="220" t="s">
        <v>170</v>
      </c>
      <c r="E180" s="221" t="s">
        <v>299</v>
      </c>
      <c r="F180" s="222" t="s">
        <v>300</v>
      </c>
      <c r="G180" s="223" t="s">
        <v>247</v>
      </c>
      <c r="H180" s="224">
        <v>16.440000000000001</v>
      </c>
      <c r="I180" s="225"/>
      <c r="J180" s="226">
        <f>ROUND(I180*H180,2)</f>
        <v>0</v>
      </c>
      <c r="K180" s="222" t="s">
        <v>174</v>
      </c>
      <c r="L180" s="71"/>
      <c r="M180" s="227" t="s">
        <v>22</v>
      </c>
      <c r="N180" s="228" t="s">
        <v>49</v>
      </c>
      <c r="O180" s="46"/>
      <c r="P180" s="229">
        <f>O180*H180</f>
        <v>0</v>
      </c>
      <c r="Q180" s="229">
        <v>0</v>
      </c>
      <c r="R180" s="229">
        <f>Q180*H180</f>
        <v>0</v>
      </c>
      <c r="S180" s="229">
        <v>0</v>
      </c>
      <c r="T180" s="230">
        <f>S180*H180</f>
        <v>0</v>
      </c>
      <c r="AR180" s="23" t="s">
        <v>175</v>
      </c>
      <c r="AT180" s="23" t="s">
        <v>170</v>
      </c>
      <c r="AU180" s="23" t="s">
        <v>87</v>
      </c>
      <c r="AY180" s="23" t="s">
        <v>168</v>
      </c>
      <c r="BE180" s="231">
        <f>IF(N180="základní",J180,0)</f>
        <v>0</v>
      </c>
      <c r="BF180" s="231">
        <f>IF(N180="snížená",J180,0)</f>
        <v>0</v>
      </c>
      <c r="BG180" s="231">
        <f>IF(N180="zákl. přenesená",J180,0)</f>
        <v>0</v>
      </c>
      <c r="BH180" s="231">
        <f>IF(N180="sníž. přenesená",J180,0)</f>
        <v>0</v>
      </c>
      <c r="BI180" s="231">
        <f>IF(N180="nulová",J180,0)</f>
        <v>0</v>
      </c>
      <c r="BJ180" s="23" t="s">
        <v>24</v>
      </c>
      <c r="BK180" s="231">
        <f>ROUND(I180*H180,2)</f>
        <v>0</v>
      </c>
      <c r="BL180" s="23" t="s">
        <v>175</v>
      </c>
      <c r="BM180" s="23" t="s">
        <v>301</v>
      </c>
    </row>
    <row r="181" s="1" customFormat="1" ht="16.5" customHeight="1">
      <c r="B181" s="45"/>
      <c r="C181" s="220" t="s">
        <v>302</v>
      </c>
      <c r="D181" s="220" t="s">
        <v>170</v>
      </c>
      <c r="E181" s="221" t="s">
        <v>303</v>
      </c>
      <c r="F181" s="222" t="s">
        <v>304</v>
      </c>
      <c r="G181" s="223" t="s">
        <v>241</v>
      </c>
      <c r="H181" s="224">
        <v>0.255</v>
      </c>
      <c r="I181" s="225"/>
      <c r="J181" s="226">
        <f>ROUND(I181*H181,2)</f>
        <v>0</v>
      </c>
      <c r="K181" s="222" t="s">
        <v>174</v>
      </c>
      <c r="L181" s="71"/>
      <c r="M181" s="227" t="s">
        <v>22</v>
      </c>
      <c r="N181" s="228" t="s">
        <v>49</v>
      </c>
      <c r="O181" s="46"/>
      <c r="P181" s="229">
        <f>O181*H181</f>
        <v>0</v>
      </c>
      <c r="Q181" s="229">
        <v>1.06017026</v>
      </c>
      <c r="R181" s="229">
        <f>Q181*H181</f>
        <v>0.27034341630000003</v>
      </c>
      <c r="S181" s="229">
        <v>0</v>
      </c>
      <c r="T181" s="230">
        <f>S181*H181</f>
        <v>0</v>
      </c>
      <c r="AR181" s="23" t="s">
        <v>175</v>
      </c>
      <c r="AT181" s="23" t="s">
        <v>170</v>
      </c>
      <c r="AU181" s="23" t="s">
        <v>87</v>
      </c>
      <c r="AY181" s="23" t="s">
        <v>168</v>
      </c>
      <c r="BE181" s="231">
        <f>IF(N181="základní",J181,0)</f>
        <v>0</v>
      </c>
      <c r="BF181" s="231">
        <f>IF(N181="snížená",J181,0)</f>
        <v>0</v>
      </c>
      <c r="BG181" s="231">
        <f>IF(N181="zákl. přenesená",J181,0)</f>
        <v>0</v>
      </c>
      <c r="BH181" s="231">
        <f>IF(N181="sníž. přenesená",J181,0)</f>
        <v>0</v>
      </c>
      <c r="BI181" s="231">
        <f>IF(N181="nulová",J181,0)</f>
        <v>0</v>
      </c>
      <c r="BJ181" s="23" t="s">
        <v>24</v>
      </c>
      <c r="BK181" s="231">
        <f>ROUND(I181*H181,2)</f>
        <v>0</v>
      </c>
      <c r="BL181" s="23" t="s">
        <v>175</v>
      </c>
      <c r="BM181" s="23" t="s">
        <v>305</v>
      </c>
    </row>
    <row r="182" s="12" customFormat="1">
      <c r="B182" s="244"/>
      <c r="C182" s="245"/>
      <c r="D182" s="234" t="s">
        <v>185</v>
      </c>
      <c r="E182" s="246" t="s">
        <v>22</v>
      </c>
      <c r="F182" s="247" t="s">
        <v>306</v>
      </c>
      <c r="G182" s="245"/>
      <c r="H182" s="246" t="s">
        <v>22</v>
      </c>
      <c r="I182" s="248"/>
      <c r="J182" s="245"/>
      <c r="K182" s="245"/>
      <c r="L182" s="249"/>
      <c r="M182" s="250"/>
      <c r="N182" s="251"/>
      <c r="O182" s="251"/>
      <c r="P182" s="251"/>
      <c r="Q182" s="251"/>
      <c r="R182" s="251"/>
      <c r="S182" s="251"/>
      <c r="T182" s="252"/>
      <c r="AT182" s="253" t="s">
        <v>185</v>
      </c>
      <c r="AU182" s="253" t="s">
        <v>87</v>
      </c>
      <c r="AV182" s="12" t="s">
        <v>24</v>
      </c>
      <c r="AW182" s="12" t="s">
        <v>41</v>
      </c>
      <c r="AX182" s="12" t="s">
        <v>78</v>
      </c>
      <c r="AY182" s="253" t="s">
        <v>168</v>
      </c>
    </row>
    <row r="183" s="11" customFormat="1">
      <c r="B183" s="232"/>
      <c r="C183" s="233"/>
      <c r="D183" s="234" t="s">
        <v>185</v>
      </c>
      <c r="E183" s="235" t="s">
        <v>22</v>
      </c>
      <c r="F183" s="236" t="s">
        <v>307</v>
      </c>
      <c r="G183" s="233"/>
      <c r="H183" s="237">
        <v>0.043999999999999997</v>
      </c>
      <c r="I183" s="238"/>
      <c r="J183" s="233"/>
      <c r="K183" s="233"/>
      <c r="L183" s="239"/>
      <c r="M183" s="240"/>
      <c r="N183" s="241"/>
      <c r="O183" s="241"/>
      <c r="P183" s="241"/>
      <c r="Q183" s="241"/>
      <c r="R183" s="241"/>
      <c r="S183" s="241"/>
      <c r="T183" s="242"/>
      <c r="AT183" s="243" t="s">
        <v>185</v>
      </c>
      <c r="AU183" s="243" t="s">
        <v>87</v>
      </c>
      <c r="AV183" s="11" t="s">
        <v>87</v>
      </c>
      <c r="AW183" s="11" t="s">
        <v>41</v>
      </c>
      <c r="AX183" s="11" t="s">
        <v>78</v>
      </c>
      <c r="AY183" s="243" t="s">
        <v>168</v>
      </c>
    </row>
    <row r="184" s="11" customFormat="1">
      <c r="B184" s="232"/>
      <c r="C184" s="233"/>
      <c r="D184" s="234" t="s">
        <v>185</v>
      </c>
      <c r="E184" s="235" t="s">
        <v>22</v>
      </c>
      <c r="F184" s="236" t="s">
        <v>308</v>
      </c>
      <c r="G184" s="233"/>
      <c r="H184" s="237">
        <v>0.082000000000000003</v>
      </c>
      <c r="I184" s="238"/>
      <c r="J184" s="233"/>
      <c r="K184" s="233"/>
      <c r="L184" s="239"/>
      <c r="M184" s="240"/>
      <c r="N184" s="241"/>
      <c r="O184" s="241"/>
      <c r="P184" s="241"/>
      <c r="Q184" s="241"/>
      <c r="R184" s="241"/>
      <c r="S184" s="241"/>
      <c r="T184" s="242"/>
      <c r="AT184" s="243" t="s">
        <v>185</v>
      </c>
      <c r="AU184" s="243" t="s">
        <v>87</v>
      </c>
      <c r="AV184" s="11" t="s">
        <v>87</v>
      </c>
      <c r="AW184" s="11" t="s">
        <v>41</v>
      </c>
      <c r="AX184" s="11" t="s">
        <v>78</v>
      </c>
      <c r="AY184" s="243" t="s">
        <v>168</v>
      </c>
    </row>
    <row r="185" s="11" customFormat="1">
      <c r="B185" s="232"/>
      <c r="C185" s="233"/>
      <c r="D185" s="234" t="s">
        <v>185</v>
      </c>
      <c r="E185" s="235" t="s">
        <v>22</v>
      </c>
      <c r="F185" s="236" t="s">
        <v>309</v>
      </c>
      <c r="G185" s="233"/>
      <c r="H185" s="237">
        <v>0.0089999999999999993</v>
      </c>
      <c r="I185" s="238"/>
      <c r="J185" s="233"/>
      <c r="K185" s="233"/>
      <c r="L185" s="239"/>
      <c r="M185" s="240"/>
      <c r="N185" s="241"/>
      <c r="O185" s="241"/>
      <c r="P185" s="241"/>
      <c r="Q185" s="241"/>
      <c r="R185" s="241"/>
      <c r="S185" s="241"/>
      <c r="T185" s="242"/>
      <c r="AT185" s="243" t="s">
        <v>185</v>
      </c>
      <c r="AU185" s="243" t="s">
        <v>87</v>
      </c>
      <c r="AV185" s="11" t="s">
        <v>87</v>
      </c>
      <c r="AW185" s="11" t="s">
        <v>41</v>
      </c>
      <c r="AX185" s="11" t="s">
        <v>78</v>
      </c>
      <c r="AY185" s="243" t="s">
        <v>168</v>
      </c>
    </row>
    <row r="186" s="11" customFormat="1">
      <c r="B186" s="232"/>
      <c r="C186" s="233"/>
      <c r="D186" s="234" t="s">
        <v>185</v>
      </c>
      <c r="E186" s="235" t="s">
        <v>22</v>
      </c>
      <c r="F186" s="236" t="s">
        <v>310</v>
      </c>
      <c r="G186" s="233"/>
      <c r="H186" s="237">
        <v>0.053999999999999999</v>
      </c>
      <c r="I186" s="238"/>
      <c r="J186" s="233"/>
      <c r="K186" s="233"/>
      <c r="L186" s="239"/>
      <c r="M186" s="240"/>
      <c r="N186" s="241"/>
      <c r="O186" s="241"/>
      <c r="P186" s="241"/>
      <c r="Q186" s="241"/>
      <c r="R186" s="241"/>
      <c r="S186" s="241"/>
      <c r="T186" s="242"/>
      <c r="AT186" s="243" t="s">
        <v>185</v>
      </c>
      <c r="AU186" s="243" t="s">
        <v>87</v>
      </c>
      <c r="AV186" s="11" t="s">
        <v>87</v>
      </c>
      <c r="AW186" s="11" t="s">
        <v>41</v>
      </c>
      <c r="AX186" s="11" t="s">
        <v>78</v>
      </c>
      <c r="AY186" s="243" t="s">
        <v>168</v>
      </c>
    </row>
    <row r="187" s="11" customFormat="1">
      <c r="B187" s="232"/>
      <c r="C187" s="233"/>
      <c r="D187" s="234" t="s">
        <v>185</v>
      </c>
      <c r="E187" s="235" t="s">
        <v>22</v>
      </c>
      <c r="F187" s="236" t="s">
        <v>311</v>
      </c>
      <c r="G187" s="233"/>
      <c r="H187" s="237">
        <v>0.02</v>
      </c>
      <c r="I187" s="238"/>
      <c r="J187" s="233"/>
      <c r="K187" s="233"/>
      <c r="L187" s="239"/>
      <c r="M187" s="240"/>
      <c r="N187" s="241"/>
      <c r="O187" s="241"/>
      <c r="P187" s="241"/>
      <c r="Q187" s="241"/>
      <c r="R187" s="241"/>
      <c r="S187" s="241"/>
      <c r="T187" s="242"/>
      <c r="AT187" s="243" t="s">
        <v>185</v>
      </c>
      <c r="AU187" s="243" t="s">
        <v>87</v>
      </c>
      <c r="AV187" s="11" t="s">
        <v>87</v>
      </c>
      <c r="AW187" s="11" t="s">
        <v>41</v>
      </c>
      <c r="AX187" s="11" t="s">
        <v>78</v>
      </c>
      <c r="AY187" s="243" t="s">
        <v>168</v>
      </c>
    </row>
    <row r="188" s="12" customFormat="1">
      <c r="B188" s="244"/>
      <c r="C188" s="245"/>
      <c r="D188" s="234" t="s">
        <v>185</v>
      </c>
      <c r="E188" s="246" t="s">
        <v>22</v>
      </c>
      <c r="F188" s="247" t="s">
        <v>312</v>
      </c>
      <c r="G188" s="245"/>
      <c r="H188" s="246" t="s">
        <v>22</v>
      </c>
      <c r="I188" s="248"/>
      <c r="J188" s="245"/>
      <c r="K188" s="245"/>
      <c r="L188" s="249"/>
      <c r="M188" s="250"/>
      <c r="N188" s="251"/>
      <c r="O188" s="251"/>
      <c r="P188" s="251"/>
      <c r="Q188" s="251"/>
      <c r="R188" s="251"/>
      <c r="S188" s="251"/>
      <c r="T188" s="252"/>
      <c r="AT188" s="253" t="s">
        <v>185</v>
      </c>
      <c r="AU188" s="253" t="s">
        <v>87</v>
      </c>
      <c r="AV188" s="12" t="s">
        <v>24</v>
      </c>
      <c r="AW188" s="12" t="s">
        <v>41</v>
      </c>
      <c r="AX188" s="12" t="s">
        <v>78</v>
      </c>
      <c r="AY188" s="253" t="s">
        <v>168</v>
      </c>
    </row>
    <row r="189" s="11" customFormat="1">
      <c r="B189" s="232"/>
      <c r="C189" s="233"/>
      <c r="D189" s="234" t="s">
        <v>185</v>
      </c>
      <c r="E189" s="235" t="s">
        <v>22</v>
      </c>
      <c r="F189" s="236" t="s">
        <v>313</v>
      </c>
      <c r="G189" s="233"/>
      <c r="H189" s="237">
        <v>0.045999999999999999</v>
      </c>
      <c r="I189" s="238"/>
      <c r="J189" s="233"/>
      <c r="K189" s="233"/>
      <c r="L189" s="239"/>
      <c r="M189" s="240"/>
      <c r="N189" s="241"/>
      <c r="O189" s="241"/>
      <c r="P189" s="241"/>
      <c r="Q189" s="241"/>
      <c r="R189" s="241"/>
      <c r="S189" s="241"/>
      <c r="T189" s="242"/>
      <c r="AT189" s="243" t="s">
        <v>185</v>
      </c>
      <c r="AU189" s="243" t="s">
        <v>87</v>
      </c>
      <c r="AV189" s="11" t="s">
        <v>87</v>
      </c>
      <c r="AW189" s="11" t="s">
        <v>41</v>
      </c>
      <c r="AX189" s="11" t="s">
        <v>78</v>
      </c>
      <c r="AY189" s="243" t="s">
        <v>168</v>
      </c>
    </row>
    <row r="190" s="1" customFormat="1" ht="16.5" customHeight="1">
      <c r="B190" s="45"/>
      <c r="C190" s="220" t="s">
        <v>314</v>
      </c>
      <c r="D190" s="220" t="s">
        <v>170</v>
      </c>
      <c r="E190" s="221" t="s">
        <v>315</v>
      </c>
      <c r="F190" s="222" t="s">
        <v>316</v>
      </c>
      <c r="G190" s="223" t="s">
        <v>241</v>
      </c>
      <c r="H190" s="224">
        <v>0.11700000000000001</v>
      </c>
      <c r="I190" s="225"/>
      <c r="J190" s="226">
        <f>ROUND(I190*H190,2)</f>
        <v>0</v>
      </c>
      <c r="K190" s="222" t="s">
        <v>174</v>
      </c>
      <c r="L190" s="71"/>
      <c r="M190" s="227" t="s">
        <v>22</v>
      </c>
      <c r="N190" s="228" t="s">
        <v>49</v>
      </c>
      <c r="O190" s="46"/>
      <c r="P190" s="229">
        <f>O190*H190</f>
        <v>0</v>
      </c>
      <c r="Q190" s="229">
        <v>1.0530555952</v>
      </c>
      <c r="R190" s="229">
        <f>Q190*H190</f>
        <v>0.12320750463840001</v>
      </c>
      <c r="S190" s="229">
        <v>0</v>
      </c>
      <c r="T190" s="230">
        <f>S190*H190</f>
        <v>0</v>
      </c>
      <c r="AR190" s="23" t="s">
        <v>175</v>
      </c>
      <c r="AT190" s="23" t="s">
        <v>170</v>
      </c>
      <c r="AU190" s="23" t="s">
        <v>87</v>
      </c>
      <c r="AY190" s="23" t="s">
        <v>168</v>
      </c>
      <c r="BE190" s="231">
        <f>IF(N190="základní",J190,0)</f>
        <v>0</v>
      </c>
      <c r="BF190" s="231">
        <f>IF(N190="snížená",J190,0)</f>
        <v>0</v>
      </c>
      <c r="BG190" s="231">
        <f>IF(N190="zákl. přenesená",J190,0)</f>
        <v>0</v>
      </c>
      <c r="BH190" s="231">
        <f>IF(N190="sníž. přenesená",J190,0)</f>
        <v>0</v>
      </c>
      <c r="BI190" s="231">
        <f>IF(N190="nulová",J190,0)</f>
        <v>0</v>
      </c>
      <c r="BJ190" s="23" t="s">
        <v>24</v>
      </c>
      <c r="BK190" s="231">
        <f>ROUND(I190*H190,2)</f>
        <v>0</v>
      </c>
      <c r="BL190" s="23" t="s">
        <v>175</v>
      </c>
      <c r="BM190" s="23" t="s">
        <v>317</v>
      </c>
    </row>
    <row r="191" s="11" customFormat="1">
      <c r="B191" s="232"/>
      <c r="C191" s="233"/>
      <c r="D191" s="234" t="s">
        <v>185</v>
      </c>
      <c r="E191" s="235" t="s">
        <v>22</v>
      </c>
      <c r="F191" s="236" t="s">
        <v>318</v>
      </c>
      <c r="G191" s="233"/>
      <c r="H191" s="237">
        <v>0.025000000000000001</v>
      </c>
      <c r="I191" s="238"/>
      <c r="J191" s="233"/>
      <c r="K191" s="233"/>
      <c r="L191" s="239"/>
      <c r="M191" s="240"/>
      <c r="N191" s="241"/>
      <c r="O191" s="241"/>
      <c r="P191" s="241"/>
      <c r="Q191" s="241"/>
      <c r="R191" s="241"/>
      <c r="S191" s="241"/>
      <c r="T191" s="242"/>
      <c r="AT191" s="243" t="s">
        <v>185</v>
      </c>
      <c r="AU191" s="243" t="s">
        <v>87</v>
      </c>
      <c r="AV191" s="11" t="s">
        <v>87</v>
      </c>
      <c r="AW191" s="11" t="s">
        <v>41</v>
      </c>
      <c r="AX191" s="11" t="s">
        <v>78</v>
      </c>
      <c r="AY191" s="243" t="s">
        <v>168</v>
      </c>
    </row>
    <row r="192" s="11" customFormat="1">
      <c r="B192" s="232"/>
      <c r="C192" s="233"/>
      <c r="D192" s="234" t="s">
        <v>185</v>
      </c>
      <c r="E192" s="235" t="s">
        <v>22</v>
      </c>
      <c r="F192" s="236" t="s">
        <v>319</v>
      </c>
      <c r="G192" s="233"/>
      <c r="H192" s="237">
        <v>0.047</v>
      </c>
      <c r="I192" s="238"/>
      <c r="J192" s="233"/>
      <c r="K192" s="233"/>
      <c r="L192" s="239"/>
      <c r="M192" s="240"/>
      <c r="N192" s="241"/>
      <c r="O192" s="241"/>
      <c r="P192" s="241"/>
      <c r="Q192" s="241"/>
      <c r="R192" s="241"/>
      <c r="S192" s="241"/>
      <c r="T192" s="242"/>
      <c r="AT192" s="243" t="s">
        <v>185</v>
      </c>
      <c r="AU192" s="243" t="s">
        <v>87</v>
      </c>
      <c r="AV192" s="11" t="s">
        <v>87</v>
      </c>
      <c r="AW192" s="11" t="s">
        <v>41</v>
      </c>
      <c r="AX192" s="11" t="s">
        <v>78</v>
      </c>
      <c r="AY192" s="243" t="s">
        <v>168</v>
      </c>
    </row>
    <row r="193" s="11" customFormat="1">
      <c r="B193" s="232"/>
      <c r="C193" s="233"/>
      <c r="D193" s="234" t="s">
        <v>185</v>
      </c>
      <c r="E193" s="235" t="s">
        <v>22</v>
      </c>
      <c r="F193" s="236" t="s">
        <v>320</v>
      </c>
      <c r="G193" s="233"/>
      <c r="H193" s="237">
        <v>0.0030000000000000001</v>
      </c>
      <c r="I193" s="238"/>
      <c r="J193" s="233"/>
      <c r="K193" s="233"/>
      <c r="L193" s="239"/>
      <c r="M193" s="240"/>
      <c r="N193" s="241"/>
      <c r="O193" s="241"/>
      <c r="P193" s="241"/>
      <c r="Q193" s="241"/>
      <c r="R193" s="241"/>
      <c r="S193" s="241"/>
      <c r="T193" s="242"/>
      <c r="AT193" s="243" t="s">
        <v>185</v>
      </c>
      <c r="AU193" s="243" t="s">
        <v>87</v>
      </c>
      <c r="AV193" s="11" t="s">
        <v>87</v>
      </c>
      <c r="AW193" s="11" t="s">
        <v>41</v>
      </c>
      <c r="AX193" s="11" t="s">
        <v>78</v>
      </c>
      <c r="AY193" s="243" t="s">
        <v>168</v>
      </c>
    </row>
    <row r="194" s="11" customFormat="1">
      <c r="B194" s="232"/>
      <c r="C194" s="233"/>
      <c r="D194" s="234" t="s">
        <v>185</v>
      </c>
      <c r="E194" s="235" t="s">
        <v>22</v>
      </c>
      <c r="F194" s="236" t="s">
        <v>321</v>
      </c>
      <c r="G194" s="233"/>
      <c r="H194" s="237">
        <v>0.023</v>
      </c>
      <c r="I194" s="238"/>
      <c r="J194" s="233"/>
      <c r="K194" s="233"/>
      <c r="L194" s="239"/>
      <c r="M194" s="240"/>
      <c r="N194" s="241"/>
      <c r="O194" s="241"/>
      <c r="P194" s="241"/>
      <c r="Q194" s="241"/>
      <c r="R194" s="241"/>
      <c r="S194" s="241"/>
      <c r="T194" s="242"/>
      <c r="AT194" s="243" t="s">
        <v>185</v>
      </c>
      <c r="AU194" s="243" t="s">
        <v>87</v>
      </c>
      <c r="AV194" s="11" t="s">
        <v>87</v>
      </c>
      <c r="AW194" s="11" t="s">
        <v>41</v>
      </c>
      <c r="AX194" s="11" t="s">
        <v>78</v>
      </c>
      <c r="AY194" s="243" t="s">
        <v>168</v>
      </c>
    </row>
    <row r="195" s="11" customFormat="1">
      <c r="B195" s="232"/>
      <c r="C195" s="233"/>
      <c r="D195" s="234" t="s">
        <v>185</v>
      </c>
      <c r="E195" s="235" t="s">
        <v>22</v>
      </c>
      <c r="F195" s="236" t="s">
        <v>322</v>
      </c>
      <c r="G195" s="233"/>
      <c r="H195" s="237">
        <v>0.019</v>
      </c>
      <c r="I195" s="238"/>
      <c r="J195" s="233"/>
      <c r="K195" s="233"/>
      <c r="L195" s="239"/>
      <c r="M195" s="240"/>
      <c r="N195" s="241"/>
      <c r="O195" s="241"/>
      <c r="P195" s="241"/>
      <c r="Q195" s="241"/>
      <c r="R195" s="241"/>
      <c r="S195" s="241"/>
      <c r="T195" s="242"/>
      <c r="AT195" s="243" t="s">
        <v>185</v>
      </c>
      <c r="AU195" s="243" t="s">
        <v>87</v>
      </c>
      <c r="AV195" s="11" t="s">
        <v>87</v>
      </c>
      <c r="AW195" s="11" t="s">
        <v>41</v>
      </c>
      <c r="AX195" s="11" t="s">
        <v>78</v>
      </c>
      <c r="AY195" s="243" t="s">
        <v>168</v>
      </c>
    </row>
    <row r="196" s="1" customFormat="1" ht="25.5" customHeight="1">
      <c r="B196" s="45"/>
      <c r="C196" s="220" t="s">
        <v>323</v>
      </c>
      <c r="D196" s="220" t="s">
        <v>170</v>
      </c>
      <c r="E196" s="221" t="s">
        <v>324</v>
      </c>
      <c r="F196" s="222" t="s">
        <v>325</v>
      </c>
      <c r="G196" s="223" t="s">
        <v>183</v>
      </c>
      <c r="H196" s="224">
        <v>2.8969999999999998</v>
      </c>
      <c r="I196" s="225"/>
      <c r="J196" s="226">
        <f>ROUND(I196*H196,2)</f>
        <v>0</v>
      </c>
      <c r="K196" s="222" t="s">
        <v>174</v>
      </c>
      <c r="L196" s="71"/>
      <c r="M196" s="227" t="s">
        <v>22</v>
      </c>
      <c r="N196" s="228" t="s">
        <v>49</v>
      </c>
      <c r="O196" s="46"/>
      <c r="P196" s="229">
        <f>O196*H196</f>
        <v>0</v>
      </c>
      <c r="Q196" s="229">
        <v>2.4532922039999998</v>
      </c>
      <c r="R196" s="229">
        <f>Q196*H196</f>
        <v>7.1071875149879986</v>
      </c>
      <c r="S196" s="229">
        <v>0</v>
      </c>
      <c r="T196" s="230">
        <f>S196*H196</f>
        <v>0</v>
      </c>
      <c r="AR196" s="23" t="s">
        <v>175</v>
      </c>
      <c r="AT196" s="23" t="s">
        <v>170</v>
      </c>
      <c r="AU196" s="23" t="s">
        <v>87</v>
      </c>
      <c r="AY196" s="23" t="s">
        <v>168</v>
      </c>
      <c r="BE196" s="231">
        <f>IF(N196="základní",J196,0)</f>
        <v>0</v>
      </c>
      <c r="BF196" s="231">
        <f>IF(N196="snížená",J196,0)</f>
        <v>0</v>
      </c>
      <c r="BG196" s="231">
        <f>IF(N196="zákl. přenesená",J196,0)</f>
        <v>0</v>
      </c>
      <c r="BH196" s="231">
        <f>IF(N196="sníž. přenesená",J196,0)</f>
        <v>0</v>
      </c>
      <c r="BI196" s="231">
        <f>IF(N196="nulová",J196,0)</f>
        <v>0</v>
      </c>
      <c r="BJ196" s="23" t="s">
        <v>24</v>
      </c>
      <c r="BK196" s="231">
        <f>ROUND(I196*H196,2)</f>
        <v>0</v>
      </c>
      <c r="BL196" s="23" t="s">
        <v>175</v>
      </c>
      <c r="BM196" s="23" t="s">
        <v>326</v>
      </c>
    </row>
    <row r="197" s="11" customFormat="1">
      <c r="B197" s="232"/>
      <c r="C197" s="233"/>
      <c r="D197" s="234" t="s">
        <v>185</v>
      </c>
      <c r="E197" s="235" t="s">
        <v>22</v>
      </c>
      <c r="F197" s="236" t="s">
        <v>327</v>
      </c>
      <c r="G197" s="233"/>
      <c r="H197" s="237">
        <v>2.8969999999999998</v>
      </c>
      <c r="I197" s="238"/>
      <c r="J197" s="233"/>
      <c r="K197" s="233"/>
      <c r="L197" s="239"/>
      <c r="M197" s="240"/>
      <c r="N197" s="241"/>
      <c r="O197" s="241"/>
      <c r="P197" s="241"/>
      <c r="Q197" s="241"/>
      <c r="R197" s="241"/>
      <c r="S197" s="241"/>
      <c r="T197" s="242"/>
      <c r="AT197" s="243" t="s">
        <v>185</v>
      </c>
      <c r="AU197" s="243" t="s">
        <v>87</v>
      </c>
      <c r="AV197" s="11" t="s">
        <v>87</v>
      </c>
      <c r="AW197" s="11" t="s">
        <v>41</v>
      </c>
      <c r="AX197" s="11" t="s">
        <v>78</v>
      </c>
      <c r="AY197" s="243" t="s">
        <v>168</v>
      </c>
    </row>
    <row r="198" s="1" customFormat="1" ht="38.25" customHeight="1">
      <c r="B198" s="45"/>
      <c r="C198" s="220" t="s">
        <v>328</v>
      </c>
      <c r="D198" s="220" t="s">
        <v>170</v>
      </c>
      <c r="E198" s="221" t="s">
        <v>329</v>
      </c>
      <c r="F198" s="222" t="s">
        <v>330</v>
      </c>
      <c r="G198" s="223" t="s">
        <v>247</v>
      </c>
      <c r="H198" s="224">
        <v>9.6579999999999995</v>
      </c>
      <c r="I198" s="225"/>
      <c r="J198" s="226">
        <f>ROUND(I198*H198,2)</f>
        <v>0</v>
      </c>
      <c r="K198" s="222" t="s">
        <v>174</v>
      </c>
      <c r="L198" s="71"/>
      <c r="M198" s="227" t="s">
        <v>22</v>
      </c>
      <c r="N198" s="228" t="s">
        <v>49</v>
      </c>
      <c r="O198" s="46"/>
      <c r="P198" s="229">
        <f>O198*H198</f>
        <v>0</v>
      </c>
      <c r="Q198" s="229">
        <v>0.0010859400000000001</v>
      </c>
      <c r="R198" s="229">
        <f>Q198*H198</f>
        <v>0.01048800852</v>
      </c>
      <c r="S198" s="229">
        <v>0</v>
      </c>
      <c r="T198" s="230">
        <f>S198*H198</f>
        <v>0</v>
      </c>
      <c r="AR198" s="23" t="s">
        <v>175</v>
      </c>
      <c r="AT198" s="23" t="s">
        <v>170</v>
      </c>
      <c r="AU198" s="23" t="s">
        <v>87</v>
      </c>
      <c r="AY198" s="23" t="s">
        <v>168</v>
      </c>
      <c r="BE198" s="231">
        <f>IF(N198="základní",J198,0)</f>
        <v>0</v>
      </c>
      <c r="BF198" s="231">
        <f>IF(N198="snížená",J198,0)</f>
        <v>0</v>
      </c>
      <c r="BG198" s="231">
        <f>IF(N198="zákl. přenesená",J198,0)</f>
        <v>0</v>
      </c>
      <c r="BH198" s="231">
        <f>IF(N198="sníž. přenesená",J198,0)</f>
        <v>0</v>
      </c>
      <c r="BI198" s="231">
        <f>IF(N198="nulová",J198,0)</f>
        <v>0</v>
      </c>
      <c r="BJ198" s="23" t="s">
        <v>24</v>
      </c>
      <c r="BK198" s="231">
        <f>ROUND(I198*H198,2)</f>
        <v>0</v>
      </c>
      <c r="BL198" s="23" t="s">
        <v>175</v>
      </c>
      <c r="BM198" s="23" t="s">
        <v>331</v>
      </c>
    </row>
    <row r="199" s="11" customFormat="1">
      <c r="B199" s="232"/>
      <c r="C199" s="233"/>
      <c r="D199" s="234" t="s">
        <v>185</v>
      </c>
      <c r="E199" s="235" t="s">
        <v>22</v>
      </c>
      <c r="F199" s="236" t="s">
        <v>332</v>
      </c>
      <c r="G199" s="233"/>
      <c r="H199" s="237">
        <v>9.6579999999999995</v>
      </c>
      <c r="I199" s="238"/>
      <c r="J199" s="233"/>
      <c r="K199" s="233"/>
      <c r="L199" s="239"/>
      <c r="M199" s="240"/>
      <c r="N199" s="241"/>
      <c r="O199" s="241"/>
      <c r="P199" s="241"/>
      <c r="Q199" s="241"/>
      <c r="R199" s="241"/>
      <c r="S199" s="241"/>
      <c r="T199" s="242"/>
      <c r="AT199" s="243" t="s">
        <v>185</v>
      </c>
      <c r="AU199" s="243" t="s">
        <v>87</v>
      </c>
      <c r="AV199" s="11" t="s">
        <v>87</v>
      </c>
      <c r="AW199" s="11" t="s">
        <v>41</v>
      </c>
      <c r="AX199" s="11" t="s">
        <v>78</v>
      </c>
      <c r="AY199" s="243" t="s">
        <v>168</v>
      </c>
    </row>
    <row r="200" s="1" customFormat="1" ht="38.25" customHeight="1">
      <c r="B200" s="45"/>
      <c r="C200" s="220" t="s">
        <v>333</v>
      </c>
      <c r="D200" s="220" t="s">
        <v>170</v>
      </c>
      <c r="E200" s="221" t="s">
        <v>334</v>
      </c>
      <c r="F200" s="222" t="s">
        <v>335</v>
      </c>
      <c r="G200" s="223" t="s">
        <v>247</v>
      </c>
      <c r="H200" s="224">
        <v>9.6579999999999995</v>
      </c>
      <c r="I200" s="225"/>
      <c r="J200" s="226">
        <f>ROUND(I200*H200,2)</f>
        <v>0</v>
      </c>
      <c r="K200" s="222" t="s">
        <v>174</v>
      </c>
      <c r="L200" s="71"/>
      <c r="M200" s="227" t="s">
        <v>22</v>
      </c>
      <c r="N200" s="228" t="s">
        <v>49</v>
      </c>
      <c r="O200" s="46"/>
      <c r="P200" s="229">
        <f>O200*H200</f>
        <v>0</v>
      </c>
      <c r="Q200" s="229">
        <v>0</v>
      </c>
      <c r="R200" s="229">
        <f>Q200*H200</f>
        <v>0</v>
      </c>
      <c r="S200" s="229">
        <v>0</v>
      </c>
      <c r="T200" s="230">
        <f>S200*H200</f>
        <v>0</v>
      </c>
      <c r="AR200" s="23" t="s">
        <v>175</v>
      </c>
      <c r="AT200" s="23" t="s">
        <v>170</v>
      </c>
      <c r="AU200" s="23" t="s">
        <v>87</v>
      </c>
      <c r="AY200" s="23" t="s">
        <v>168</v>
      </c>
      <c r="BE200" s="231">
        <f>IF(N200="základní",J200,0)</f>
        <v>0</v>
      </c>
      <c r="BF200" s="231">
        <f>IF(N200="snížená",J200,0)</f>
        <v>0</v>
      </c>
      <c r="BG200" s="231">
        <f>IF(N200="zákl. přenesená",J200,0)</f>
        <v>0</v>
      </c>
      <c r="BH200" s="231">
        <f>IF(N200="sníž. přenesená",J200,0)</f>
        <v>0</v>
      </c>
      <c r="BI200" s="231">
        <f>IF(N200="nulová",J200,0)</f>
        <v>0</v>
      </c>
      <c r="BJ200" s="23" t="s">
        <v>24</v>
      </c>
      <c r="BK200" s="231">
        <f>ROUND(I200*H200,2)</f>
        <v>0</v>
      </c>
      <c r="BL200" s="23" t="s">
        <v>175</v>
      </c>
      <c r="BM200" s="23" t="s">
        <v>336</v>
      </c>
    </row>
    <row r="201" s="1" customFormat="1" ht="38.25" customHeight="1">
      <c r="B201" s="45"/>
      <c r="C201" s="220" t="s">
        <v>337</v>
      </c>
      <c r="D201" s="220" t="s">
        <v>170</v>
      </c>
      <c r="E201" s="221" t="s">
        <v>338</v>
      </c>
      <c r="F201" s="222" t="s">
        <v>339</v>
      </c>
      <c r="G201" s="223" t="s">
        <v>241</v>
      </c>
      <c r="H201" s="224">
        <v>0.13700000000000001</v>
      </c>
      <c r="I201" s="225"/>
      <c r="J201" s="226">
        <f>ROUND(I201*H201,2)</f>
        <v>0</v>
      </c>
      <c r="K201" s="222" t="s">
        <v>174</v>
      </c>
      <c r="L201" s="71"/>
      <c r="M201" s="227" t="s">
        <v>22</v>
      </c>
      <c r="N201" s="228" t="s">
        <v>49</v>
      </c>
      <c r="O201" s="46"/>
      <c r="P201" s="229">
        <f>O201*H201</f>
        <v>0</v>
      </c>
      <c r="Q201" s="229">
        <v>1.0587076</v>
      </c>
      <c r="R201" s="229">
        <f>Q201*H201</f>
        <v>0.1450429412</v>
      </c>
      <c r="S201" s="229">
        <v>0</v>
      </c>
      <c r="T201" s="230">
        <f>S201*H201</f>
        <v>0</v>
      </c>
      <c r="AR201" s="23" t="s">
        <v>175</v>
      </c>
      <c r="AT201" s="23" t="s">
        <v>170</v>
      </c>
      <c r="AU201" s="23" t="s">
        <v>87</v>
      </c>
      <c r="AY201" s="23" t="s">
        <v>168</v>
      </c>
      <c r="BE201" s="231">
        <f>IF(N201="základní",J201,0)</f>
        <v>0</v>
      </c>
      <c r="BF201" s="231">
        <f>IF(N201="snížená",J201,0)</f>
        <v>0</v>
      </c>
      <c r="BG201" s="231">
        <f>IF(N201="zákl. přenesená",J201,0)</f>
        <v>0</v>
      </c>
      <c r="BH201" s="231">
        <f>IF(N201="sníž. přenesená",J201,0)</f>
        <v>0</v>
      </c>
      <c r="BI201" s="231">
        <f>IF(N201="nulová",J201,0)</f>
        <v>0</v>
      </c>
      <c r="BJ201" s="23" t="s">
        <v>24</v>
      </c>
      <c r="BK201" s="231">
        <f>ROUND(I201*H201,2)</f>
        <v>0</v>
      </c>
      <c r="BL201" s="23" t="s">
        <v>175</v>
      </c>
      <c r="BM201" s="23" t="s">
        <v>340</v>
      </c>
    </row>
    <row r="202" s="11" customFormat="1">
      <c r="B202" s="232"/>
      <c r="C202" s="233"/>
      <c r="D202" s="234" t="s">
        <v>185</v>
      </c>
      <c r="E202" s="235" t="s">
        <v>22</v>
      </c>
      <c r="F202" s="236" t="s">
        <v>341</v>
      </c>
      <c r="G202" s="233"/>
      <c r="H202" s="237">
        <v>0.13700000000000001</v>
      </c>
      <c r="I202" s="238"/>
      <c r="J202" s="233"/>
      <c r="K202" s="233"/>
      <c r="L202" s="239"/>
      <c r="M202" s="240"/>
      <c r="N202" s="241"/>
      <c r="O202" s="241"/>
      <c r="P202" s="241"/>
      <c r="Q202" s="241"/>
      <c r="R202" s="241"/>
      <c r="S202" s="241"/>
      <c r="T202" s="242"/>
      <c r="AT202" s="243" t="s">
        <v>185</v>
      </c>
      <c r="AU202" s="243" t="s">
        <v>87</v>
      </c>
      <c r="AV202" s="11" t="s">
        <v>87</v>
      </c>
      <c r="AW202" s="11" t="s">
        <v>41</v>
      </c>
      <c r="AX202" s="11" t="s">
        <v>78</v>
      </c>
      <c r="AY202" s="243" t="s">
        <v>168</v>
      </c>
    </row>
    <row r="203" s="1" customFormat="1" ht="38.25" customHeight="1">
      <c r="B203" s="45"/>
      <c r="C203" s="220" t="s">
        <v>342</v>
      </c>
      <c r="D203" s="220" t="s">
        <v>170</v>
      </c>
      <c r="E203" s="221" t="s">
        <v>343</v>
      </c>
      <c r="F203" s="222" t="s">
        <v>344</v>
      </c>
      <c r="G203" s="223" t="s">
        <v>183</v>
      </c>
      <c r="H203" s="224">
        <v>25.992000000000001</v>
      </c>
      <c r="I203" s="225"/>
      <c r="J203" s="226">
        <f>ROUND(I203*H203,2)</f>
        <v>0</v>
      </c>
      <c r="K203" s="222" t="s">
        <v>174</v>
      </c>
      <c r="L203" s="71"/>
      <c r="M203" s="227" t="s">
        <v>22</v>
      </c>
      <c r="N203" s="228" t="s">
        <v>49</v>
      </c>
      <c r="O203" s="46"/>
      <c r="P203" s="229">
        <f>O203*H203</f>
        <v>0</v>
      </c>
      <c r="Q203" s="229">
        <v>0</v>
      </c>
      <c r="R203" s="229">
        <f>Q203*H203</f>
        <v>0</v>
      </c>
      <c r="S203" s="229">
        <v>0</v>
      </c>
      <c r="T203" s="230">
        <f>S203*H203</f>
        <v>0</v>
      </c>
      <c r="AR203" s="23" t="s">
        <v>175</v>
      </c>
      <c r="AT203" s="23" t="s">
        <v>170</v>
      </c>
      <c r="AU203" s="23" t="s">
        <v>87</v>
      </c>
      <c r="AY203" s="23" t="s">
        <v>168</v>
      </c>
      <c r="BE203" s="231">
        <f>IF(N203="základní",J203,0)</f>
        <v>0</v>
      </c>
      <c r="BF203" s="231">
        <f>IF(N203="snížená",J203,0)</f>
        <v>0</v>
      </c>
      <c r="BG203" s="231">
        <f>IF(N203="zákl. přenesená",J203,0)</f>
        <v>0</v>
      </c>
      <c r="BH203" s="231">
        <f>IF(N203="sníž. přenesená",J203,0)</f>
        <v>0</v>
      </c>
      <c r="BI203" s="231">
        <f>IF(N203="nulová",J203,0)</f>
        <v>0</v>
      </c>
      <c r="BJ203" s="23" t="s">
        <v>24</v>
      </c>
      <c r="BK203" s="231">
        <f>ROUND(I203*H203,2)</f>
        <v>0</v>
      </c>
      <c r="BL203" s="23" t="s">
        <v>175</v>
      </c>
      <c r="BM203" s="23" t="s">
        <v>345</v>
      </c>
    </row>
    <row r="204" s="11" customFormat="1">
      <c r="B204" s="232"/>
      <c r="C204" s="233"/>
      <c r="D204" s="234" t="s">
        <v>185</v>
      </c>
      <c r="E204" s="235" t="s">
        <v>22</v>
      </c>
      <c r="F204" s="236" t="s">
        <v>346</v>
      </c>
      <c r="G204" s="233"/>
      <c r="H204" s="237">
        <v>25.992000000000001</v>
      </c>
      <c r="I204" s="238"/>
      <c r="J204" s="233"/>
      <c r="K204" s="233"/>
      <c r="L204" s="239"/>
      <c r="M204" s="240"/>
      <c r="N204" s="241"/>
      <c r="O204" s="241"/>
      <c r="P204" s="241"/>
      <c r="Q204" s="241"/>
      <c r="R204" s="241"/>
      <c r="S204" s="241"/>
      <c r="T204" s="242"/>
      <c r="AT204" s="243" t="s">
        <v>185</v>
      </c>
      <c r="AU204" s="243" t="s">
        <v>87</v>
      </c>
      <c r="AV204" s="11" t="s">
        <v>87</v>
      </c>
      <c r="AW204" s="11" t="s">
        <v>41</v>
      </c>
      <c r="AX204" s="11" t="s">
        <v>78</v>
      </c>
      <c r="AY204" s="243" t="s">
        <v>168</v>
      </c>
    </row>
    <row r="205" s="1" customFormat="1" ht="16.5" customHeight="1">
      <c r="B205" s="45"/>
      <c r="C205" s="220" t="s">
        <v>347</v>
      </c>
      <c r="D205" s="220" t="s">
        <v>170</v>
      </c>
      <c r="E205" s="221" t="s">
        <v>348</v>
      </c>
      <c r="F205" s="222" t="s">
        <v>349</v>
      </c>
      <c r="G205" s="223" t="s">
        <v>350</v>
      </c>
      <c r="H205" s="224">
        <v>37.280000000000001</v>
      </c>
      <c r="I205" s="225"/>
      <c r="J205" s="226">
        <f>ROUND(I205*H205,2)</f>
        <v>0</v>
      </c>
      <c r="K205" s="222" t="s">
        <v>22</v>
      </c>
      <c r="L205" s="71"/>
      <c r="M205" s="227" t="s">
        <v>22</v>
      </c>
      <c r="N205" s="228" t="s">
        <v>49</v>
      </c>
      <c r="O205" s="46"/>
      <c r="P205" s="229">
        <f>O205*H205</f>
        <v>0</v>
      </c>
      <c r="Q205" s="229">
        <v>0</v>
      </c>
      <c r="R205" s="229">
        <f>Q205*H205</f>
        <v>0</v>
      </c>
      <c r="S205" s="229">
        <v>0</v>
      </c>
      <c r="T205" s="230">
        <f>S205*H205</f>
        <v>0</v>
      </c>
      <c r="AR205" s="23" t="s">
        <v>175</v>
      </c>
      <c r="AT205" s="23" t="s">
        <v>170</v>
      </c>
      <c r="AU205" s="23" t="s">
        <v>87</v>
      </c>
      <c r="AY205" s="23" t="s">
        <v>168</v>
      </c>
      <c r="BE205" s="231">
        <f>IF(N205="základní",J205,0)</f>
        <v>0</v>
      </c>
      <c r="BF205" s="231">
        <f>IF(N205="snížená",J205,0)</f>
        <v>0</v>
      </c>
      <c r="BG205" s="231">
        <f>IF(N205="zákl. přenesená",J205,0)</f>
        <v>0</v>
      </c>
      <c r="BH205" s="231">
        <f>IF(N205="sníž. přenesená",J205,0)</f>
        <v>0</v>
      </c>
      <c r="BI205" s="231">
        <f>IF(N205="nulová",J205,0)</f>
        <v>0</v>
      </c>
      <c r="BJ205" s="23" t="s">
        <v>24</v>
      </c>
      <c r="BK205" s="231">
        <f>ROUND(I205*H205,2)</f>
        <v>0</v>
      </c>
      <c r="BL205" s="23" t="s">
        <v>175</v>
      </c>
      <c r="BM205" s="23" t="s">
        <v>351</v>
      </c>
    </row>
    <row r="206" s="11" customFormat="1">
      <c r="B206" s="232"/>
      <c r="C206" s="233"/>
      <c r="D206" s="234" t="s">
        <v>185</v>
      </c>
      <c r="E206" s="235" t="s">
        <v>22</v>
      </c>
      <c r="F206" s="236" t="s">
        <v>352</v>
      </c>
      <c r="G206" s="233"/>
      <c r="H206" s="237">
        <v>37.280000000000001</v>
      </c>
      <c r="I206" s="238"/>
      <c r="J206" s="233"/>
      <c r="K206" s="233"/>
      <c r="L206" s="239"/>
      <c r="M206" s="240"/>
      <c r="N206" s="241"/>
      <c r="O206" s="241"/>
      <c r="P206" s="241"/>
      <c r="Q206" s="241"/>
      <c r="R206" s="241"/>
      <c r="S206" s="241"/>
      <c r="T206" s="242"/>
      <c r="AT206" s="243" t="s">
        <v>185</v>
      </c>
      <c r="AU206" s="243" t="s">
        <v>87</v>
      </c>
      <c r="AV206" s="11" t="s">
        <v>87</v>
      </c>
      <c r="AW206" s="11" t="s">
        <v>41</v>
      </c>
      <c r="AX206" s="11" t="s">
        <v>78</v>
      </c>
      <c r="AY206" s="243" t="s">
        <v>168</v>
      </c>
    </row>
    <row r="207" s="10" customFormat="1" ht="29.88" customHeight="1">
      <c r="B207" s="204"/>
      <c r="C207" s="205"/>
      <c r="D207" s="206" t="s">
        <v>77</v>
      </c>
      <c r="E207" s="218" t="s">
        <v>180</v>
      </c>
      <c r="F207" s="218" t="s">
        <v>353</v>
      </c>
      <c r="G207" s="205"/>
      <c r="H207" s="205"/>
      <c r="I207" s="208"/>
      <c r="J207" s="219">
        <f>BK207</f>
        <v>0</v>
      </c>
      <c r="K207" s="205"/>
      <c r="L207" s="210"/>
      <c r="M207" s="211"/>
      <c r="N207" s="212"/>
      <c r="O207" s="212"/>
      <c r="P207" s="213">
        <f>SUM(P208:P378)</f>
        <v>0</v>
      </c>
      <c r="Q207" s="212"/>
      <c r="R207" s="213">
        <f>SUM(R208:R378)</f>
        <v>216.37924876559995</v>
      </c>
      <c r="S207" s="212"/>
      <c r="T207" s="214">
        <f>SUM(T208:T378)</f>
        <v>0</v>
      </c>
      <c r="AR207" s="215" t="s">
        <v>24</v>
      </c>
      <c r="AT207" s="216" t="s">
        <v>77</v>
      </c>
      <c r="AU207" s="216" t="s">
        <v>24</v>
      </c>
      <c r="AY207" s="215" t="s">
        <v>168</v>
      </c>
      <c r="BK207" s="217">
        <f>SUM(BK208:BK378)</f>
        <v>0</v>
      </c>
    </row>
    <row r="208" s="1" customFormat="1" ht="25.5" customHeight="1">
      <c r="B208" s="45"/>
      <c r="C208" s="220" t="s">
        <v>354</v>
      </c>
      <c r="D208" s="220" t="s">
        <v>170</v>
      </c>
      <c r="E208" s="221" t="s">
        <v>355</v>
      </c>
      <c r="F208" s="222" t="s">
        <v>356</v>
      </c>
      <c r="G208" s="223" t="s">
        <v>183</v>
      </c>
      <c r="H208" s="224">
        <v>4.7720000000000002</v>
      </c>
      <c r="I208" s="225"/>
      <c r="J208" s="226">
        <f>ROUND(I208*H208,2)</f>
        <v>0</v>
      </c>
      <c r="K208" s="222" t="s">
        <v>174</v>
      </c>
      <c r="L208" s="71"/>
      <c r="M208" s="227" t="s">
        <v>22</v>
      </c>
      <c r="N208" s="228" t="s">
        <v>49</v>
      </c>
      <c r="O208" s="46"/>
      <c r="P208" s="229">
        <f>O208*H208</f>
        <v>0</v>
      </c>
      <c r="Q208" s="229">
        <v>1.07965</v>
      </c>
      <c r="R208" s="229">
        <f>Q208*H208</f>
        <v>5.1520898000000006</v>
      </c>
      <c r="S208" s="229">
        <v>0</v>
      </c>
      <c r="T208" s="230">
        <f>S208*H208</f>
        <v>0</v>
      </c>
      <c r="AR208" s="23" t="s">
        <v>175</v>
      </c>
      <c r="AT208" s="23" t="s">
        <v>170</v>
      </c>
      <c r="AU208" s="23" t="s">
        <v>87</v>
      </c>
      <c r="AY208" s="23" t="s">
        <v>168</v>
      </c>
      <c r="BE208" s="231">
        <f>IF(N208="základní",J208,0)</f>
        <v>0</v>
      </c>
      <c r="BF208" s="231">
        <f>IF(N208="snížená",J208,0)</f>
        <v>0</v>
      </c>
      <c r="BG208" s="231">
        <f>IF(N208="zákl. přenesená",J208,0)</f>
        <v>0</v>
      </c>
      <c r="BH208" s="231">
        <f>IF(N208="sníž. přenesená",J208,0)</f>
        <v>0</v>
      </c>
      <c r="BI208" s="231">
        <f>IF(N208="nulová",J208,0)</f>
        <v>0</v>
      </c>
      <c r="BJ208" s="23" t="s">
        <v>24</v>
      </c>
      <c r="BK208" s="231">
        <f>ROUND(I208*H208,2)</f>
        <v>0</v>
      </c>
      <c r="BL208" s="23" t="s">
        <v>175</v>
      </c>
      <c r="BM208" s="23" t="s">
        <v>357</v>
      </c>
    </row>
    <row r="209" s="12" customFormat="1">
      <c r="B209" s="244"/>
      <c r="C209" s="245"/>
      <c r="D209" s="234" t="s">
        <v>185</v>
      </c>
      <c r="E209" s="246" t="s">
        <v>22</v>
      </c>
      <c r="F209" s="247" t="s">
        <v>358</v>
      </c>
      <c r="G209" s="245"/>
      <c r="H209" s="246" t="s">
        <v>22</v>
      </c>
      <c r="I209" s="248"/>
      <c r="J209" s="245"/>
      <c r="K209" s="245"/>
      <c r="L209" s="249"/>
      <c r="M209" s="250"/>
      <c r="N209" s="251"/>
      <c r="O209" s="251"/>
      <c r="P209" s="251"/>
      <c r="Q209" s="251"/>
      <c r="R209" s="251"/>
      <c r="S209" s="251"/>
      <c r="T209" s="252"/>
      <c r="AT209" s="253" t="s">
        <v>185</v>
      </c>
      <c r="AU209" s="253" t="s">
        <v>87</v>
      </c>
      <c r="AV209" s="12" t="s">
        <v>24</v>
      </c>
      <c r="AW209" s="12" t="s">
        <v>41</v>
      </c>
      <c r="AX209" s="12" t="s">
        <v>78</v>
      </c>
      <c r="AY209" s="253" t="s">
        <v>168</v>
      </c>
    </row>
    <row r="210" s="11" customFormat="1">
      <c r="B210" s="232"/>
      <c r="C210" s="233"/>
      <c r="D210" s="234" t="s">
        <v>185</v>
      </c>
      <c r="E210" s="235" t="s">
        <v>22</v>
      </c>
      <c r="F210" s="236" t="s">
        <v>359</v>
      </c>
      <c r="G210" s="233"/>
      <c r="H210" s="237">
        <v>0.45000000000000001</v>
      </c>
      <c r="I210" s="238"/>
      <c r="J210" s="233"/>
      <c r="K210" s="233"/>
      <c r="L210" s="239"/>
      <c r="M210" s="240"/>
      <c r="N210" s="241"/>
      <c r="O210" s="241"/>
      <c r="P210" s="241"/>
      <c r="Q210" s="241"/>
      <c r="R210" s="241"/>
      <c r="S210" s="241"/>
      <c r="T210" s="242"/>
      <c r="AT210" s="243" t="s">
        <v>185</v>
      </c>
      <c r="AU210" s="243" t="s">
        <v>87</v>
      </c>
      <c r="AV210" s="11" t="s">
        <v>87</v>
      </c>
      <c r="AW210" s="11" t="s">
        <v>41</v>
      </c>
      <c r="AX210" s="11" t="s">
        <v>78</v>
      </c>
      <c r="AY210" s="243" t="s">
        <v>168</v>
      </c>
    </row>
    <row r="211" s="11" customFormat="1">
      <c r="B211" s="232"/>
      <c r="C211" s="233"/>
      <c r="D211" s="234" t="s">
        <v>185</v>
      </c>
      <c r="E211" s="235" t="s">
        <v>22</v>
      </c>
      <c r="F211" s="236" t="s">
        <v>360</v>
      </c>
      <c r="G211" s="233"/>
      <c r="H211" s="237">
        <v>0.47299999999999998</v>
      </c>
      <c r="I211" s="238"/>
      <c r="J211" s="233"/>
      <c r="K211" s="233"/>
      <c r="L211" s="239"/>
      <c r="M211" s="240"/>
      <c r="N211" s="241"/>
      <c r="O211" s="241"/>
      <c r="P211" s="241"/>
      <c r="Q211" s="241"/>
      <c r="R211" s="241"/>
      <c r="S211" s="241"/>
      <c r="T211" s="242"/>
      <c r="AT211" s="243" t="s">
        <v>185</v>
      </c>
      <c r="AU211" s="243" t="s">
        <v>87</v>
      </c>
      <c r="AV211" s="11" t="s">
        <v>87</v>
      </c>
      <c r="AW211" s="11" t="s">
        <v>41</v>
      </c>
      <c r="AX211" s="11" t="s">
        <v>78</v>
      </c>
      <c r="AY211" s="243" t="s">
        <v>168</v>
      </c>
    </row>
    <row r="212" s="12" customFormat="1">
      <c r="B212" s="244"/>
      <c r="C212" s="245"/>
      <c r="D212" s="234" t="s">
        <v>185</v>
      </c>
      <c r="E212" s="246" t="s">
        <v>22</v>
      </c>
      <c r="F212" s="247" t="s">
        <v>361</v>
      </c>
      <c r="G212" s="245"/>
      <c r="H212" s="246" t="s">
        <v>22</v>
      </c>
      <c r="I212" s="248"/>
      <c r="J212" s="245"/>
      <c r="K212" s="245"/>
      <c r="L212" s="249"/>
      <c r="M212" s="250"/>
      <c r="N212" s="251"/>
      <c r="O212" s="251"/>
      <c r="P212" s="251"/>
      <c r="Q212" s="251"/>
      <c r="R212" s="251"/>
      <c r="S212" s="251"/>
      <c r="T212" s="252"/>
      <c r="AT212" s="253" t="s">
        <v>185</v>
      </c>
      <c r="AU212" s="253" t="s">
        <v>87</v>
      </c>
      <c r="AV212" s="12" t="s">
        <v>24</v>
      </c>
      <c r="AW212" s="12" t="s">
        <v>41</v>
      </c>
      <c r="AX212" s="12" t="s">
        <v>78</v>
      </c>
      <c r="AY212" s="253" t="s">
        <v>168</v>
      </c>
    </row>
    <row r="213" s="11" customFormat="1">
      <c r="B213" s="232"/>
      <c r="C213" s="233"/>
      <c r="D213" s="234" t="s">
        <v>185</v>
      </c>
      <c r="E213" s="235" t="s">
        <v>22</v>
      </c>
      <c r="F213" s="236" t="s">
        <v>362</v>
      </c>
      <c r="G213" s="233"/>
      <c r="H213" s="237">
        <v>0.20300000000000001</v>
      </c>
      <c r="I213" s="238"/>
      <c r="J213" s="233"/>
      <c r="K213" s="233"/>
      <c r="L213" s="239"/>
      <c r="M213" s="240"/>
      <c r="N213" s="241"/>
      <c r="O213" s="241"/>
      <c r="P213" s="241"/>
      <c r="Q213" s="241"/>
      <c r="R213" s="241"/>
      <c r="S213" s="241"/>
      <c r="T213" s="242"/>
      <c r="AT213" s="243" t="s">
        <v>185</v>
      </c>
      <c r="AU213" s="243" t="s">
        <v>87</v>
      </c>
      <c r="AV213" s="11" t="s">
        <v>87</v>
      </c>
      <c r="AW213" s="11" t="s">
        <v>41</v>
      </c>
      <c r="AX213" s="11" t="s">
        <v>78</v>
      </c>
      <c r="AY213" s="243" t="s">
        <v>168</v>
      </c>
    </row>
    <row r="214" s="11" customFormat="1">
      <c r="B214" s="232"/>
      <c r="C214" s="233"/>
      <c r="D214" s="234" t="s">
        <v>185</v>
      </c>
      <c r="E214" s="235" t="s">
        <v>22</v>
      </c>
      <c r="F214" s="236" t="s">
        <v>363</v>
      </c>
      <c r="G214" s="233"/>
      <c r="H214" s="237">
        <v>0.60799999999999998</v>
      </c>
      <c r="I214" s="238"/>
      <c r="J214" s="233"/>
      <c r="K214" s="233"/>
      <c r="L214" s="239"/>
      <c r="M214" s="240"/>
      <c r="N214" s="241"/>
      <c r="O214" s="241"/>
      <c r="P214" s="241"/>
      <c r="Q214" s="241"/>
      <c r="R214" s="241"/>
      <c r="S214" s="241"/>
      <c r="T214" s="242"/>
      <c r="AT214" s="243" t="s">
        <v>185</v>
      </c>
      <c r="AU214" s="243" t="s">
        <v>87</v>
      </c>
      <c r="AV214" s="11" t="s">
        <v>87</v>
      </c>
      <c r="AW214" s="11" t="s">
        <v>41</v>
      </c>
      <c r="AX214" s="11" t="s">
        <v>78</v>
      </c>
      <c r="AY214" s="243" t="s">
        <v>168</v>
      </c>
    </row>
    <row r="215" s="12" customFormat="1">
      <c r="B215" s="244"/>
      <c r="C215" s="245"/>
      <c r="D215" s="234" t="s">
        <v>185</v>
      </c>
      <c r="E215" s="246" t="s">
        <v>22</v>
      </c>
      <c r="F215" s="247" t="s">
        <v>364</v>
      </c>
      <c r="G215" s="245"/>
      <c r="H215" s="246" t="s">
        <v>22</v>
      </c>
      <c r="I215" s="248"/>
      <c r="J215" s="245"/>
      <c r="K215" s="245"/>
      <c r="L215" s="249"/>
      <c r="M215" s="250"/>
      <c r="N215" s="251"/>
      <c r="O215" s="251"/>
      <c r="P215" s="251"/>
      <c r="Q215" s="251"/>
      <c r="R215" s="251"/>
      <c r="S215" s="251"/>
      <c r="T215" s="252"/>
      <c r="AT215" s="253" t="s">
        <v>185</v>
      </c>
      <c r="AU215" s="253" t="s">
        <v>87</v>
      </c>
      <c r="AV215" s="12" t="s">
        <v>24</v>
      </c>
      <c r="AW215" s="12" t="s">
        <v>41</v>
      </c>
      <c r="AX215" s="12" t="s">
        <v>78</v>
      </c>
      <c r="AY215" s="253" t="s">
        <v>168</v>
      </c>
    </row>
    <row r="216" s="11" customFormat="1">
      <c r="B216" s="232"/>
      <c r="C216" s="233"/>
      <c r="D216" s="234" t="s">
        <v>185</v>
      </c>
      <c r="E216" s="235" t="s">
        <v>22</v>
      </c>
      <c r="F216" s="236" t="s">
        <v>365</v>
      </c>
      <c r="G216" s="233"/>
      <c r="H216" s="237">
        <v>3.0379999999999998</v>
      </c>
      <c r="I216" s="238"/>
      <c r="J216" s="233"/>
      <c r="K216" s="233"/>
      <c r="L216" s="239"/>
      <c r="M216" s="240"/>
      <c r="N216" s="241"/>
      <c r="O216" s="241"/>
      <c r="P216" s="241"/>
      <c r="Q216" s="241"/>
      <c r="R216" s="241"/>
      <c r="S216" s="241"/>
      <c r="T216" s="242"/>
      <c r="AT216" s="243" t="s">
        <v>185</v>
      </c>
      <c r="AU216" s="243" t="s">
        <v>87</v>
      </c>
      <c r="AV216" s="11" t="s">
        <v>87</v>
      </c>
      <c r="AW216" s="11" t="s">
        <v>41</v>
      </c>
      <c r="AX216" s="11" t="s">
        <v>78</v>
      </c>
      <c r="AY216" s="243" t="s">
        <v>168</v>
      </c>
    </row>
    <row r="217" s="1" customFormat="1" ht="25.5" customHeight="1">
      <c r="B217" s="45"/>
      <c r="C217" s="220" t="s">
        <v>366</v>
      </c>
      <c r="D217" s="220" t="s">
        <v>170</v>
      </c>
      <c r="E217" s="221" t="s">
        <v>367</v>
      </c>
      <c r="F217" s="222" t="s">
        <v>368</v>
      </c>
      <c r="G217" s="223" t="s">
        <v>183</v>
      </c>
      <c r="H217" s="224">
        <v>41.281999999999996</v>
      </c>
      <c r="I217" s="225"/>
      <c r="J217" s="226">
        <f>ROUND(I217*H217,2)</f>
        <v>0</v>
      </c>
      <c r="K217" s="222" t="s">
        <v>174</v>
      </c>
      <c r="L217" s="71"/>
      <c r="M217" s="227" t="s">
        <v>22</v>
      </c>
      <c r="N217" s="228" t="s">
        <v>49</v>
      </c>
      <c r="O217" s="46"/>
      <c r="P217" s="229">
        <f>O217*H217</f>
        <v>0</v>
      </c>
      <c r="Q217" s="229">
        <v>1.07965</v>
      </c>
      <c r="R217" s="229">
        <f>Q217*H217</f>
        <v>44.570111299999994</v>
      </c>
      <c r="S217" s="229">
        <v>0</v>
      </c>
      <c r="T217" s="230">
        <f>S217*H217</f>
        <v>0</v>
      </c>
      <c r="AR217" s="23" t="s">
        <v>175</v>
      </c>
      <c r="AT217" s="23" t="s">
        <v>170</v>
      </c>
      <c r="AU217" s="23" t="s">
        <v>87</v>
      </c>
      <c r="AY217" s="23" t="s">
        <v>168</v>
      </c>
      <c r="BE217" s="231">
        <f>IF(N217="základní",J217,0)</f>
        <v>0</v>
      </c>
      <c r="BF217" s="231">
        <f>IF(N217="snížená",J217,0)</f>
        <v>0</v>
      </c>
      <c r="BG217" s="231">
        <f>IF(N217="zákl. přenesená",J217,0)</f>
        <v>0</v>
      </c>
      <c r="BH217" s="231">
        <f>IF(N217="sníž. přenesená",J217,0)</f>
        <v>0</v>
      </c>
      <c r="BI217" s="231">
        <f>IF(N217="nulová",J217,0)</f>
        <v>0</v>
      </c>
      <c r="BJ217" s="23" t="s">
        <v>24</v>
      </c>
      <c r="BK217" s="231">
        <f>ROUND(I217*H217,2)</f>
        <v>0</v>
      </c>
      <c r="BL217" s="23" t="s">
        <v>175</v>
      </c>
      <c r="BM217" s="23" t="s">
        <v>369</v>
      </c>
    </row>
    <row r="218" s="12" customFormat="1">
      <c r="B218" s="244"/>
      <c r="C218" s="245"/>
      <c r="D218" s="234" t="s">
        <v>185</v>
      </c>
      <c r="E218" s="246" t="s">
        <v>22</v>
      </c>
      <c r="F218" s="247" t="s">
        <v>361</v>
      </c>
      <c r="G218" s="245"/>
      <c r="H218" s="246" t="s">
        <v>22</v>
      </c>
      <c r="I218" s="248"/>
      <c r="J218" s="245"/>
      <c r="K218" s="245"/>
      <c r="L218" s="249"/>
      <c r="M218" s="250"/>
      <c r="N218" s="251"/>
      <c r="O218" s="251"/>
      <c r="P218" s="251"/>
      <c r="Q218" s="251"/>
      <c r="R218" s="251"/>
      <c r="S218" s="251"/>
      <c r="T218" s="252"/>
      <c r="AT218" s="253" t="s">
        <v>185</v>
      </c>
      <c r="AU218" s="253" t="s">
        <v>87</v>
      </c>
      <c r="AV218" s="12" t="s">
        <v>24</v>
      </c>
      <c r="AW218" s="12" t="s">
        <v>41</v>
      </c>
      <c r="AX218" s="12" t="s">
        <v>78</v>
      </c>
      <c r="AY218" s="253" t="s">
        <v>168</v>
      </c>
    </row>
    <row r="219" s="11" customFormat="1">
      <c r="B219" s="232"/>
      <c r="C219" s="233"/>
      <c r="D219" s="234" t="s">
        <v>185</v>
      </c>
      <c r="E219" s="235" t="s">
        <v>22</v>
      </c>
      <c r="F219" s="236" t="s">
        <v>370</v>
      </c>
      <c r="G219" s="233"/>
      <c r="H219" s="237">
        <v>13.32</v>
      </c>
      <c r="I219" s="238"/>
      <c r="J219" s="233"/>
      <c r="K219" s="233"/>
      <c r="L219" s="239"/>
      <c r="M219" s="240"/>
      <c r="N219" s="241"/>
      <c r="O219" s="241"/>
      <c r="P219" s="241"/>
      <c r="Q219" s="241"/>
      <c r="R219" s="241"/>
      <c r="S219" s="241"/>
      <c r="T219" s="242"/>
      <c r="AT219" s="243" t="s">
        <v>185</v>
      </c>
      <c r="AU219" s="243" t="s">
        <v>87</v>
      </c>
      <c r="AV219" s="11" t="s">
        <v>87</v>
      </c>
      <c r="AW219" s="11" t="s">
        <v>41</v>
      </c>
      <c r="AX219" s="11" t="s">
        <v>78</v>
      </c>
      <c r="AY219" s="243" t="s">
        <v>168</v>
      </c>
    </row>
    <row r="220" s="11" customFormat="1">
      <c r="B220" s="232"/>
      <c r="C220" s="233"/>
      <c r="D220" s="234" t="s">
        <v>185</v>
      </c>
      <c r="E220" s="235" t="s">
        <v>22</v>
      </c>
      <c r="F220" s="236" t="s">
        <v>371</v>
      </c>
      <c r="G220" s="233"/>
      <c r="H220" s="237">
        <v>0.56299999999999994</v>
      </c>
      <c r="I220" s="238"/>
      <c r="J220" s="233"/>
      <c r="K220" s="233"/>
      <c r="L220" s="239"/>
      <c r="M220" s="240"/>
      <c r="N220" s="241"/>
      <c r="O220" s="241"/>
      <c r="P220" s="241"/>
      <c r="Q220" s="241"/>
      <c r="R220" s="241"/>
      <c r="S220" s="241"/>
      <c r="T220" s="242"/>
      <c r="AT220" s="243" t="s">
        <v>185</v>
      </c>
      <c r="AU220" s="243" t="s">
        <v>87</v>
      </c>
      <c r="AV220" s="11" t="s">
        <v>87</v>
      </c>
      <c r="AW220" s="11" t="s">
        <v>41</v>
      </c>
      <c r="AX220" s="11" t="s">
        <v>78</v>
      </c>
      <c r="AY220" s="243" t="s">
        <v>168</v>
      </c>
    </row>
    <row r="221" s="11" customFormat="1">
      <c r="B221" s="232"/>
      <c r="C221" s="233"/>
      <c r="D221" s="234" t="s">
        <v>185</v>
      </c>
      <c r="E221" s="235" t="s">
        <v>22</v>
      </c>
      <c r="F221" s="236" t="s">
        <v>372</v>
      </c>
      <c r="G221" s="233"/>
      <c r="H221" s="237">
        <v>0.75900000000000001</v>
      </c>
      <c r="I221" s="238"/>
      <c r="J221" s="233"/>
      <c r="K221" s="233"/>
      <c r="L221" s="239"/>
      <c r="M221" s="240"/>
      <c r="N221" s="241"/>
      <c r="O221" s="241"/>
      <c r="P221" s="241"/>
      <c r="Q221" s="241"/>
      <c r="R221" s="241"/>
      <c r="S221" s="241"/>
      <c r="T221" s="242"/>
      <c r="AT221" s="243" t="s">
        <v>185</v>
      </c>
      <c r="AU221" s="243" t="s">
        <v>87</v>
      </c>
      <c r="AV221" s="11" t="s">
        <v>87</v>
      </c>
      <c r="AW221" s="11" t="s">
        <v>41</v>
      </c>
      <c r="AX221" s="11" t="s">
        <v>78</v>
      </c>
      <c r="AY221" s="243" t="s">
        <v>168</v>
      </c>
    </row>
    <row r="222" s="12" customFormat="1">
      <c r="B222" s="244"/>
      <c r="C222" s="245"/>
      <c r="D222" s="234" t="s">
        <v>185</v>
      </c>
      <c r="E222" s="246" t="s">
        <v>22</v>
      </c>
      <c r="F222" s="247" t="s">
        <v>373</v>
      </c>
      <c r="G222" s="245"/>
      <c r="H222" s="246" t="s">
        <v>22</v>
      </c>
      <c r="I222" s="248"/>
      <c r="J222" s="245"/>
      <c r="K222" s="245"/>
      <c r="L222" s="249"/>
      <c r="M222" s="250"/>
      <c r="N222" s="251"/>
      <c r="O222" s="251"/>
      <c r="P222" s="251"/>
      <c r="Q222" s="251"/>
      <c r="R222" s="251"/>
      <c r="S222" s="251"/>
      <c r="T222" s="252"/>
      <c r="AT222" s="253" t="s">
        <v>185</v>
      </c>
      <c r="AU222" s="253" t="s">
        <v>87</v>
      </c>
      <c r="AV222" s="12" t="s">
        <v>24</v>
      </c>
      <c r="AW222" s="12" t="s">
        <v>41</v>
      </c>
      <c r="AX222" s="12" t="s">
        <v>78</v>
      </c>
      <c r="AY222" s="253" t="s">
        <v>168</v>
      </c>
    </row>
    <row r="223" s="11" customFormat="1">
      <c r="B223" s="232"/>
      <c r="C223" s="233"/>
      <c r="D223" s="234" t="s">
        <v>185</v>
      </c>
      <c r="E223" s="235" t="s">
        <v>22</v>
      </c>
      <c r="F223" s="236" t="s">
        <v>374</v>
      </c>
      <c r="G223" s="233"/>
      <c r="H223" s="237">
        <v>26.640000000000001</v>
      </c>
      <c r="I223" s="238"/>
      <c r="J223" s="233"/>
      <c r="K223" s="233"/>
      <c r="L223" s="239"/>
      <c r="M223" s="240"/>
      <c r="N223" s="241"/>
      <c r="O223" s="241"/>
      <c r="P223" s="241"/>
      <c r="Q223" s="241"/>
      <c r="R223" s="241"/>
      <c r="S223" s="241"/>
      <c r="T223" s="242"/>
      <c r="AT223" s="243" t="s">
        <v>185</v>
      </c>
      <c r="AU223" s="243" t="s">
        <v>87</v>
      </c>
      <c r="AV223" s="11" t="s">
        <v>87</v>
      </c>
      <c r="AW223" s="11" t="s">
        <v>41</v>
      </c>
      <c r="AX223" s="11" t="s">
        <v>78</v>
      </c>
      <c r="AY223" s="243" t="s">
        <v>168</v>
      </c>
    </row>
    <row r="224" s="1" customFormat="1" ht="25.5" customHeight="1">
      <c r="B224" s="45"/>
      <c r="C224" s="220" t="s">
        <v>375</v>
      </c>
      <c r="D224" s="220" t="s">
        <v>170</v>
      </c>
      <c r="E224" s="221" t="s">
        <v>376</v>
      </c>
      <c r="F224" s="222" t="s">
        <v>377</v>
      </c>
      <c r="G224" s="223" t="s">
        <v>183</v>
      </c>
      <c r="H224" s="224">
        <v>39.125</v>
      </c>
      <c r="I224" s="225"/>
      <c r="J224" s="226">
        <f>ROUND(I224*H224,2)</f>
        <v>0</v>
      </c>
      <c r="K224" s="222" t="s">
        <v>174</v>
      </c>
      <c r="L224" s="71"/>
      <c r="M224" s="227" t="s">
        <v>22</v>
      </c>
      <c r="N224" s="228" t="s">
        <v>49</v>
      </c>
      <c r="O224" s="46"/>
      <c r="P224" s="229">
        <f>O224*H224</f>
        <v>0</v>
      </c>
      <c r="Q224" s="229">
        <v>1.78636</v>
      </c>
      <c r="R224" s="229">
        <f>Q224*H224</f>
        <v>69.891334999999998</v>
      </c>
      <c r="S224" s="229">
        <v>0</v>
      </c>
      <c r="T224" s="230">
        <f>S224*H224</f>
        <v>0</v>
      </c>
      <c r="AR224" s="23" t="s">
        <v>175</v>
      </c>
      <c r="AT224" s="23" t="s">
        <v>170</v>
      </c>
      <c r="AU224" s="23" t="s">
        <v>87</v>
      </c>
      <c r="AY224" s="23" t="s">
        <v>168</v>
      </c>
      <c r="BE224" s="231">
        <f>IF(N224="základní",J224,0)</f>
        <v>0</v>
      </c>
      <c r="BF224" s="231">
        <f>IF(N224="snížená",J224,0)</f>
        <v>0</v>
      </c>
      <c r="BG224" s="231">
        <f>IF(N224="zákl. přenesená",J224,0)</f>
        <v>0</v>
      </c>
      <c r="BH224" s="231">
        <f>IF(N224="sníž. přenesená",J224,0)</f>
        <v>0</v>
      </c>
      <c r="BI224" s="231">
        <f>IF(N224="nulová",J224,0)</f>
        <v>0</v>
      </c>
      <c r="BJ224" s="23" t="s">
        <v>24</v>
      </c>
      <c r="BK224" s="231">
        <f>ROUND(I224*H224,2)</f>
        <v>0</v>
      </c>
      <c r="BL224" s="23" t="s">
        <v>175</v>
      </c>
      <c r="BM224" s="23" t="s">
        <v>378</v>
      </c>
    </row>
    <row r="225" s="12" customFormat="1">
      <c r="B225" s="244"/>
      <c r="C225" s="245"/>
      <c r="D225" s="234" t="s">
        <v>185</v>
      </c>
      <c r="E225" s="246" t="s">
        <v>22</v>
      </c>
      <c r="F225" s="247" t="s">
        <v>379</v>
      </c>
      <c r="G225" s="245"/>
      <c r="H225" s="246" t="s">
        <v>22</v>
      </c>
      <c r="I225" s="248"/>
      <c r="J225" s="245"/>
      <c r="K225" s="245"/>
      <c r="L225" s="249"/>
      <c r="M225" s="250"/>
      <c r="N225" s="251"/>
      <c r="O225" s="251"/>
      <c r="P225" s="251"/>
      <c r="Q225" s="251"/>
      <c r="R225" s="251"/>
      <c r="S225" s="251"/>
      <c r="T225" s="252"/>
      <c r="AT225" s="253" t="s">
        <v>185</v>
      </c>
      <c r="AU225" s="253" t="s">
        <v>87</v>
      </c>
      <c r="AV225" s="12" t="s">
        <v>24</v>
      </c>
      <c r="AW225" s="12" t="s">
        <v>41</v>
      </c>
      <c r="AX225" s="12" t="s">
        <v>78</v>
      </c>
      <c r="AY225" s="253" t="s">
        <v>168</v>
      </c>
    </row>
    <row r="226" s="11" customFormat="1">
      <c r="B226" s="232"/>
      <c r="C226" s="233"/>
      <c r="D226" s="234" t="s">
        <v>185</v>
      </c>
      <c r="E226" s="235" t="s">
        <v>22</v>
      </c>
      <c r="F226" s="236" t="s">
        <v>380</v>
      </c>
      <c r="G226" s="233"/>
      <c r="H226" s="237">
        <v>43.579999999999998</v>
      </c>
      <c r="I226" s="238"/>
      <c r="J226" s="233"/>
      <c r="K226" s="233"/>
      <c r="L226" s="239"/>
      <c r="M226" s="240"/>
      <c r="N226" s="241"/>
      <c r="O226" s="241"/>
      <c r="P226" s="241"/>
      <c r="Q226" s="241"/>
      <c r="R226" s="241"/>
      <c r="S226" s="241"/>
      <c r="T226" s="242"/>
      <c r="AT226" s="243" t="s">
        <v>185</v>
      </c>
      <c r="AU226" s="243" t="s">
        <v>87</v>
      </c>
      <c r="AV226" s="11" t="s">
        <v>87</v>
      </c>
      <c r="AW226" s="11" t="s">
        <v>41</v>
      </c>
      <c r="AX226" s="11" t="s">
        <v>78</v>
      </c>
      <c r="AY226" s="243" t="s">
        <v>168</v>
      </c>
    </row>
    <row r="227" s="11" customFormat="1">
      <c r="B227" s="232"/>
      <c r="C227" s="233"/>
      <c r="D227" s="234" t="s">
        <v>185</v>
      </c>
      <c r="E227" s="235" t="s">
        <v>22</v>
      </c>
      <c r="F227" s="236" t="s">
        <v>381</v>
      </c>
      <c r="G227" s="233"/>
      <c r="H227" s="237">
        <v>-4.4550000000000001</v>
      </c>
      <c r="I227" s="238"/>
      <c r="J227" s="233"/>
      <c r="K227" s="233"/>
      <c r="L227" s="239"/>
      <c r="M227" s="240"/>
      <c r="N227" s="241"/>
      <c r="O227" s="241"/>
      <c r="P227" s="241"/>
      <c r="Q227" s="241"/>
      <c r="R227" s="241"/>
      <c r="S227" s="241"/>
      <c r="T227" s="242"/>
      <c r="AT227" s="243" t="s">
        <v>185</v>
      </c>
      <c r="AU227" s="243" t="s">
        <v>87</v>
      </c>
      <c r="AV227" s="11" t="s">
        <v>87</v>
      </c>
      <c r="AW227" s="11" t="s">
        <v>41</v>
      </c>
      <c r="AX227" s="11" t="s">
        <v>78</v>
      </c>
      <c r="AY227" s="243" t="s">
        <v>168</v>
      </c>
    </row>
    <row r="228" s="1" customFormat="1" ht="38.25" customHeight="1">
      <c r="B228" s="45"/>
      <c r="C228" s="220" t="s">
        <v>382</v>
      </c>
      <c r="D228" s="220" t="s">
        <v>170</v>
      </c>
      <c r="E228" s="221" t="s">
        <v>383</v>
      </c>
      <c r="F228" s="222" t="s">
        <v>384</v>
      </c>
      <c r="G228" s="223" t="s">
        <v>247</v>
      </c>
      <c r="H228" s="224">
        <v>6.1950000000000003</v>
      </c>
      <c r="I228" s="225"/>
      <c r="J228" s="226">
        <f>ROUND(I228*H228,2)</f>
        <v>0</v>
      </c>
      <c r="K228" s="222" t="s">
        <v>174</v>
      </c>
      <c r="L228" s="71"/>
      <c r="M228" s="227" t="s">
        <v>22</v>
      </c>
      <c r="N228" s="228" t="s">
        <v>49</v>
      </c>
      <c r="O228" s="46"/>
      <c r="P228" s="229">
        <f>O228*H228</f>
        <v>0</v>
      </c>
      <c r="Q228" s="229">
        <v>0.22090000000000001</v>
      </c>
      <c r="R228" s="229">
        <f>Q228*H228</f>
        <v>1.3684755000000002</v>
      </c>
      <c r="S228" s="229">
        <v>0</v>
      </c>
      <c r="T228" s="230">
        <f>S228*H228</f>
        <v>0</v>
      </c>
      <c r="AR228" s="23" t="s">
        <v>175</v>
      </c>
      <c r="AT228" s="23" t="s">
        <v>170</v>
      </c>
      <c r="AU228" s="23" t="s">
        <v>87</v>
      </c>
      <c r="AY228" s="23" t="s">
        <v>168</v>
      </c>
      <c r="BE228" s="231">
        <f>IF(N228="základní",J228,0)</f>
        <v>0</v>
      </c>
      <c r="BF228" s="231">
        <f>IF(N228="snížená",J228,0)</f>
        <v>0</v>
      </c>
      <c r="BG228" s="231">
        <f>IF(N228="zákl. přenesená",J228,0)</f>
        <v>0</v>
      </c>
      <c r="BH228" s="231">
        <f>IF(N228="sníž. přenesená",J228,0)</f>
        <v>0</v>
      </c>
      <c r="BI228" s="231">
        <f>IF(N228="nulová",J228,0)</f>
        <v>0</v>
      </c>
      <c r="BJ228" s="23" t="s">
        <v>24</v>
      </c>
      <c r="BK228" s="231">
        <f>ROUND(I228*H228,2)</f>
        <v>0</v>
      </c>
      <c r="BL228" s="23" t="s">
        <v>175</v>
      </c>
      <c r="BM228" s="23" t="s">
        <v>385</v>
      </c>
    </row>
    <row r="229" s="12" customFormat="1">
      <c r="B229" s="244"/>
      <c r="C229" s="245"/>
      <c r="D229" s="234" t="s">
        <v>185</v>
      </c>
      <c r="E229" s="246" t="s">
        <v>22</v>
      </c>
      <c r="F229" s="247" t="s">
        <v>386</v>
      </c>
      <c r="G229" s="245"/>
      <c r="H229" s="246" t="s">
        <v>22</v>
      </c>
      <c r="I229" s="248"/>
      <c r="J229" s="245"/>
      <c r="K229" s="245"/>
      <c r="L229" s="249"/>
      <c r="M229" s="250"/>
      <c r="N229" s="251"/>
      <c r="O229" s="251"/>
      <c r="P229" s="251"/>
      <c r="Q229" s="251"/>
      <c r="R229" s="251"/>
      <c r="S229" s="251"/>
      <c r="T229" s="252"/>
      <c r="AT229" s="253" t="s">
        <v>185</v>
      </c>
      <c r="AU229" s="253" t="s">
        <v>87</v>
      </c>
      <c r="AV229" s="12" t="s">
        <v>24</v>
      </c>
      <c r="AW229" s="12" t="s">
        <v>41</v>
      </c>
      <c r="AX229" s="12" t="s">
        <v>78</v>
      </c>
      <c r="AY229" s="253" t="s">
        <v>168</v>
      </c>
    </row>
    <row r="230" s="11" customFormat="1">
      <c r="B230" s="232"/>
      <c r="C230" s="233"/>
      <c r="D230" s="234" t="s">
        <v>185</v>
      </c>
      <c r="E230" s="235" t="s">
        <v>22</v>
      </c>
      <c r="F230" s="236" t="s">
        <v>387</v>
      </c>
      <c r="G230" s="233"/>
      <c r="H230" s="237">
        <v>6.1950000000000003</v>
      </c>
      <c r="I230" s="238"/>
      <c r="J230" s="233"/>
      <c r="K230" s="233"/>
      <c r="L230" s="239"/>
      <c r="M230" s="240"/>
      <c r="N230" s="241"/>
      <c r="O230" s="241"/>
      <c r="P230" s="241"/>
      <c r="Q230" s="241"/>
      <c r="R230" s="241"/>
      <c r="S230" s="241"/>
      <c r="T230" s="242"/>
      <c r="AT230" s="243" t="s">
        <v>185</v>
      </c>
      <c r="AU230" s="243" t="s">
        <v>87</v>
      </c>
      <c r="AV230" s="11" t="s">
        <v>87</v>
      </c>
      <c r="AW230" s="11" t="s">
        <v>41</v>
      </c>
      <c r="AX230" s="11" t="s">
        <v>78</v>
      </c>
      <c r="AY230" s="243" t="s">
        <v>168</v>
      </c>
    </row>
    <row r="231" s="1" customFormat="1" ht="38.25" customHeight="1">
      <c r="B231" s="45"/>
      <c r="C231" s="220" t="s">
        <v>388</v>
      </c>
      <c r="D231" s="220" t="s">
        <v>170</v>
      </c>
      <c r="E231" s="221" t="s">
        <v>389</v>
      </c>
      <c r="F231" s="222" t="s">
        <v>390</v>
      </c>
      <c r="G231" s="223" t="s">
        <v>247</v>
      </c>
      <c r="H231" s="224">
        <v>9.9120000000000008</v>
      </c>
      <c r="I231" s="225"/>
      <c r="J231" s="226">
        <f>ROUND(I231*H231,2)</f>
        <v>0</v>
      </c>
      <c r="K231" s="222" t="s">
        <v>174</v>
      </c>
      <c r="L231" s="71"/>
      <c r="M231" s="227" t="s">
        <v>22</v>
      </c>
      <c r="N231" s="228" t="s">
        <v>49</v>
      </c>
      <c r="O231" s="46"/>
      <c r="P231" s="229">
        <f>O231*H231</f>
        <v>0</v>
      </c>
      <c r="Q231" s="229">
        <v>0.26119199999999998</v>
      </c>
      <c r="R231" s="229">
        <f>Q231*H231</f>
        <v>2.5889351039999999</v>
      </c>
      <c r="S231" s="229">
        <v>0</v>
      </c>
      <c r="T231" s="230">
        <f>S231*H231</f>
        <v>0</v>
      </c>
      <c r="AR231" s="23" t="s">
        <v>175</v>
      </c>
      <c r="AT231" s="23" t="s">
        <v>170</v>
      </c>
      <c r="AU231" s="23" t="s">
        <v>87</v>
      </c>
      <c r="AY231" s="23" t="s">
        <v>168</v>
      </c>
      <c r="BE231" s="231">
        <f>IF(N231="základní",J231,0)</f>
        <v>0</v>
      </c>
      <c r="BF231" s="231">
        <f>IF(N231="snížená",J231,0)</f>
        <v>0</v>
      </c>
      <c r="BG231" s="231">
        <f>IF(N231="zákl. přenesená",J231,0)</f>
        <v>0</v>
      </c>
      <c r="BH231" s="231">
        <f>IF(N231="sníž. přenesená",J231,0)</f>
        <v>0</v>
      </c>
      <c r="BI231" s="231">
        <f>IF(N231="nulová",J231,0)</f>
        <v>0</v>
      </c>
      <c r="BJ231" s="23" t="s">
        <v>24</v>
      </c>
      <c r="BK231" s="231">
        <f>ROUND(I231*H231,2)</f>
        <v>0</v>
      </c>
      <c r="BL231" s="23" t="s">
        <v>175</v>
      </c>
      <c r="BM231" s="23" t="s">
        <v>391</v>
      </c>
    </row>
    <row r="232" s="11" customFormat="1">
      <c r="B232" s="232"/>
      <c r="C232" s="233"/>
      <c r="D232" s="234" t="s">
        <v>185</v>
      </c>
      <c r="E232" s="235" t="s">
        <v>22</v>
      </c>
      <c r="F232" s="236" t="s">
        <v>392</v>
      </c>
      <c r="G232" s="233"/>
      <c r="H232" s="237">
        <v>9.9120000000000008</v>
      </c>
      <c r="I232" s="238"/>
      <c r="J232" s="233"/>
      <c r="K232" s="233"/>
      <c r="L232" s="239"/>
      <c r="M232" s="240"/>
      <c r="N232" s="241"/>
      <c r="O232" s="241"/>
      <c r="P232" s="241"/>
      <c r="Q232" s="241"/>
      <c r="R232" s="241"/>
      <c r="S232" s="241"/>
      <c r="T232" s="242"/>
      <c r="AT232" s="243" t="s">
        <v>185</v>
      </c>
      <c r="AU232" s="243" t="s">
        <v>87</v>
      </c>
      <c r="AV232" s="11" t="s">
        <v>87</v>
      </c>
      <c r="AW232" s="11" t="s">
        <v>41</v>
      </c>
      <c r="AX232" s="11" t="s">
        <v>78</v>
      </c>
      <c r="AY232" s="243" t="s">
        <v>168</v>
      </c>
    </row>
    <row r="233" s="1" customFormat="1" ht="38.25" customHeight="1">
      <c r="B233" s="45"/>
      <c r="C233" s="220" t="s">
        <v>393</v>
      </c>
      <c r="D233" s="220" t="s">
        <v>170</v>
      </c>
      <c r="E233" s="221" t="s">
        <v>394</v>
      </c>
      <c r="F233" s="222" t="s">
        <v>395</v>
      </c>
      <c r="G233" s="223" t="s">
        <v>247</v>
      </c>
      <c r="H233" s="224">
        <v>142.398</v>
      </c>
      <c r="I233" s="225"/>
      <c r="J233" s="226">
        <f>ROUND(I233*H233,2)</f>
        <v>0</v>
      </c>
      <c r="K233" s="222" t="s">
        <v>174</v>
      </c>
      <c r="L233" s="71"/>
      <c r="M233" s="227" t="s">
        <v>22</v>
      </c>
      <c r="N233" s="228" t="s">
        <v>49</v>
      </c>
      <c r="O233" s="46"/>
      <c r="P233" s="229">
        <f>O233*H233</f>
        <v>0</v>
      </c>
      <c r="Q233" s="229">
        <v>0.32029400000000002</v>
      </c>
      <c r="R233" s="229">
        <f>Q233*H233</f>
        <v>45.609225012000003</v>
      </c>
      <c r="S233" s="229">
        <v>0</v>
      </c>
      <c r="T233" s="230">
        <f>S233*H233</f>
        <v>0</v>
      </c>
      <c r="AR233" s="23" t="s">
        <v>175</v>
      </c>
      <c r="AT233" s="23" t="s">
        <v>170</v>
      </c>
      <c r="AU233" s="23" t="s">
        <v>87</v>
      </c>
      <c r="AY233" s="23" t="s">
        <v>168</v>
      </c>
      <c r="BE233" s="231">
        <f>IF(N233="základní",J233,0)</f>
        <v>0</v>
      </c>
      <c r="BF233" s="231">
        <f>IF(N233="snížená",J233,0)</f>
        <v>0</v>
      </c>
      <c r="BG233" s="231">
        <f>IF(N233="zákl. přenesená",J233,0)</f>
        <v>0</v>
      </c>
      <c r="BH233" s="231">
        <f>IF(N233="sníž. přenesená",J233,0)</f>
        <v>0</v>
      </c>
      <c r="BI233" s="231">
        <f>IF(N233="nulová",J233,0)</f>
        <v>0</v>
      </c>
      <c r="BJ233" s="23" t="s">
        <v>24</v>
      </c>
      <c r="BK233" s="231">
        <f>ROUND(I233*H233,2)</f>
        <v>0</v>
      </c>
      <c r="BL233" s="23" t="s">
        <v>175</v>
      </c>
      <c r="BM233" s="23" t="s">
        <v>396</v>
      </c>
    </row>
    <row r="234" s="11" customFormat="1">
      <c r="B234" s="232"/>
      <c r="C234" s="233"/>
      <c r="D234" s="234" t="s">
        <v>185</v>
      </c>
      <c r="E234" s="235" t="s">
        <v>22</v>
      </c>
      <c r="F234" s="236" t="s">
        <v>397</v>
      </c>
      <c r="G234" s="233"/>
      <c r="H234" s="237">
        <v>116.46599999999999</v>
      </c>
      <c r="I234" s="238"/>
      <c r="J234" s="233"/>
      <c r="K234" s="233"/>
      <c r="L234" s="239"/>
      <c r="M234" s="240"/>
      <c r="N234" s="241"/>
      <c r="O234" s="241"/>
      <c r="P234" s="241"/>
      <c r="Q234" s="241"/>
      <c r="R234" s="241"/>
      <c r="S234" s="241"/>
      <c r="T234" s="242"/>
      <c r="AT234" s="243" t="s">
        <v>185</v>
      </c>
      <c r="AU234" s="243" t="s">
        <v>87</v>
      </c>
      <c r="AV234" s="11" t="s">
        <v>87</v>
      </c>
      <c r="AW234" s="11" t="s">
        <v>41</v>
      </c>
      <c r="AX234" s="11" t="s">
        <v>78</v>
      </c>
      <c r="AY234" s="243" t="s">
        <v>168</v>
      </c>
    </row>
    <row r="235" s="11" customFormat="1">
      <c r="B235" s="232"/>
      <c r="C235" s="233"/>
      <c r="D235" s="234" t="s">
        <v>185</v>
      </c>
      <c r="E235" s="235" t="s">
        <v>22</v>
      </c>
      <c r="F235" s="236" t="s">
        <v>398</v>
      </c>
      <c r="G235" s="233"/>
      <c r="H235" s="237">
        <v>-15.146000000000001</v>
      </c>
      <c r="I235" s="238"/>
      <c r="J235" s="233"/>
      <c r="K235" s="233"/>
      <c r="L235" s="239"/>
      <c r="M235" s="240"/>
      <c r="N235" s="241"/>
      <c r="O235" s="241"/>
      <c r="P235" s="241"/>
      <c r="Q235" s="241"/>
      <c r="R235" s="241"/>
      <c r="S235" s="241"/>
      <c r="T235" s="242"/>
      <c r="AT235" s="243" t="s">
        <v>185</v>
      </c>
      <c r="AU235" s="243" t="s">
        <v>87</v>
      </c>
      <c r="AV235" s="11" t="s">
        <v>87</v>
      </c>
      <c r="AW235" s="11" t="s">
        <v>41</v>
      </c>
      <c r="AX235" s="11" t="s">
        <v>78</v>
      </c>
      <c r="AY235" s="243" t="s">
        <v>168</v>
      </c>
    </row>
    <row r="236" s="11" customFormat="1">
      <c r="B236" s="232"/>
      <c r="C236" s="233"/>
      <c r="D236" s="234" t="s">
        <v>185</v>
      </c>
      <c r="E236" s="235" t="s">
        <v>22</v>
      </c>
      <c r="F236" s="236" t="s">
        <v>399</v>
      </c>
      <c r="G236" s="233"/>
      <c r="H236" s="237">
        <v>-3.6000000000000001</v>
      </c>
      <c r="I236" s="238"/>
      <c r="J236" s="233"/>
      <c r="K236" s="233"/>
      <c r="L236" s="239"/>
      <c r="M236" s="240"/>
      <c r="N236" s="241"/>
      <c r="O236" s="241"/>
      <c r="P236" s="241"/>
      <c r="Q236" s="241"/>
      <c r="R236" s="241"/>
      <c r="S236" s="241"/>
      <c r="T236" s="242"/>
      <c r="AT236" s="243" t="s">
        <v>185</v>
      </c>
      <c r="AU236" s="243" t="s">
        <v>87</v>
      </c>
      <c r="AV236" s="11" t="s">
        <v>87</v>
      </c>
      <c r="AW236" s="11" t="s">
        <v>41</v>
      </c>
      <c r="AX236" s="11" t="s">
        <v>78</v>
      </c>
      <c r="AY236" s="243" t="s">
        <v>168</v>
      </c>
    </row>
    <row r="237" s="11" customFormat="1">
      <c r="B237" s="232"/>
      <c r="C237" s="233"/>
      <c r="D237" s="234" t="s">
        <v>185</v>
      </c>
      <c r="E237" s="235" t="s">
        <v>22</v>
      </c>
      <c r="F237" s="236" t="s">
        <v>400</v>
      </c>
      <c r="G237" s="233"/>
      <c r="H237" s="237">
        <v>44.677999999999997</v>
      </c>
      <c r="I237" s="238"/>
      <c r="J237" s="233"/>
      <c r="K237" s="233"/>
      <c r="L237" s="239"/>
      <c r="M237" s="240"/>
      <c r="N237" s="241"/>
      <c r="O237" s="241"/>
      <c r="P237" s="241"/>
      <c r="Q237" s="241"/>
      <c r="R237" s="241"/>
      <c r="S237" s="241"/>
      <c r="T237" s="242"/>
      <c r="AT237" s="243" t="s">
        <v>185</v>
      </c>
      <c r="AU237" s="243" t="s">
        <v>87</v>
      </c>
      <c r="AV237" s="11" t="s">
        <v>87</v>
      </c>
      <c r="AW237" s="11" t="s">
        <v>41</v>
      </c>
      <c r="AX237" s="11" t="s">
        <v>78</v>
      </c>
      <c r="AY237" s="243" t="s">
        <v>168</v>
      </c>
    </row>
    <row r="238" s="1" customFormat="1" ht="38.25" customHeight="1">
      <c r="B238" s="45"/>
      <c r="C238" s="220" t="s">
        <v>401</v>
      </c>
      <c r="D238" s="220" t="s">
        <v>170</v>
      </c>
      <c r="E238" s="221" t="s">
        <v>402</v>
      </c>
      <c r="F238" s="222" t="s">
        <v>403</v>
      </c>
      <c r="G238" s="223" t="s">
        <v>183</v>
      </c>
      <c r="H238" s="224">
        <v>0.91700000000000004</v>
      </c>
      <c r="I238" s="225"/>
      <c r="J238" s="226">
        <f>ROUND(I238*H238,2)</f>
        <v>0</v>
      </c>
      <c r="K238" s="222" t="s">
        <v>174</v>
      </c>
      <c r="L238" s="71"/>
      <c r="M238" s="227" t="s">
        <v>22</v>
      </c>
      <c r="N238" s="228" t="s">
        <v>49</v>
      </c>
      <c r="O238" s="46"/>
      <c r="P238" s="229">
        <f>O238*H238</f>
        <v>0</v>
      </c>
      <c r="Q238" s="229">
        <v>0.70296800000000004</v>
      </c>
      <c r="R238" s="229">
        <f>Q238*H238</f>
        <v>0.6446216560000001</v>
      </c>
      <c r="S238" s="229">
        <v>0</v>
      </c>
      <c r="T238" s="230">
        <f>S238*H238</f>
        <v>0</v>
      </c>
      <c r="AR238" s="23" t="s">
        <v>175</v>
      </c>
      <c r="AT238" s="23" t="s">
        <v>170</v>
      </c>
      <c r="AU238" s="23" t="s">
        <v>87</v>
      </c>
      <c r="AY238" s="23" t="s">
        <v>168</v>
      </c>
      <c r="BE238" s="231">
        <f>IF(N238="základní",J238,0)</f>
        <v>0</v>
      </c>
      <c r="BF238" s="231">
        <f>IF(N238="snížená",J238,0)</f>
        <v>0</v>
      </c>
      <c r="BG238" s="231">
        <f>IF(N238="zákl. přenesená",J238,0)</f>
        <v>0</v>
      </c>
      <c r="BH238" s="231">
        <f>IF(N238="sníž. přenesená",J238,0)</f>
        <v>0</v>
      </c>
      <c r="BI238" s="231">
        <f>IF(N238="nulová",J238,0)</f>
        <v>0</v>
      </c>
      <c r="BJ238" s="23" t="s">
        <v>24</v>
      </c>
      <c r="BK238" s="231">
        <f>ROUND(I238*H238,2)</f>
        <v>0</v>
      </c>
      <c r="BL238" s="23" t="s">
        <v>175</v>
      </c>
      <c r="BM238" s="23" t="s">
        <v>404</v>
      </c>
    </row>
    <row r="239" s="12" customFormat="1">
      <c r="B239" s="244"/>
      <c r="C239" s="245"/>
      <c r="D239" s="234" t="s">
        <v>185</v>
      </c>
      <c r="E239" s="246" t="s">
        <v>22</v>
      </c>
      <c r="F239" s="247" t="s">
        <v>405</v>
      </c>
      <c r="G239" s="245"/>
      <c r="H239" s="246" t="s">
        <v>22</v>
      </c>
      <c r="I239" s="248"/>
      <c r="J239" s="245"/>
      <c r="K239" s="245"/>
      <c r="L239" s="249"/>
      <c r="M239" s="250"/>
      <c r="N239" s="251"/>
      <c r="O239" s="251"/>
      <c r="P239" s="251"/>
      <c r="Q239" s="251"/>
      <c r="R239" s="251"/>
      <c r="S239" s="251"/>
      <c r="T239" s="252"/>
      <c r="AT239" s="253" t="s">
        <v>185</v>
      </c>
      <c r="AU239" s="253" t="s">
        <v>87</v>
      </c>
      <c r="AV239" s="12" t="s">
        <v>24</v>
      </c>
      <c r="AW239" s="12" t="s">
        <v>41</v>
      </c>
      <c r="AX239" s="12" t="s">
        <v>78</v>
      </c>
      <c r="AY239" s="253" t="s">
        <v>168</v>
      </c>
    </row>
    <row r="240" s="11" customFormat="1">
      <c r="B240" s="232"/>
      <c r="C240" s="233"/>
      <c r="D240" s="234" t="s">
        <v>185</v>
      </c>
      <c r="E240" s="235" t="s">
        <v>22</v>
      </c>
      <c r="F240" s="236" t="s">
        <v>406</v>
      </c>
      <c r="G240" s="233"/>
      <c r="H240" s="237">
        <v>0.91700000000000004</v>
      </c>
      <c r="I240" s="238"/>
      <c r="J240" s="233"/>
      <c r="K240" s="233"/>
      <c r="L240" s="239"/>
      <c r="M240" s="240"/>
      <c r="N240" s="241"/>
      <c r="O240" s="241"/>
      <c r="P240" s="241"/>
      <c r="Q240" s="241"/>
      <c r="R240" s="241"/>
      <c r="S240" s="241"/>
      <c r="T240" s="242"/>
      <c r="AT240" s="243" t="s">
        <v>185</v>
      </c>
      <c r="AU240" s="243" t="s">
        <v>87</v>
      </c>
      <c r="AV240" s="11" t="s">
        <v>87</v>
      </c>
      <c r="AW240" s="11" t="s">
        <v>41</v>
      </c>
      <c r="AX240" s="11" t="s">
        <v>78</v>
      </c>
      <c r="AY240" s="243" t="s">
        <v>168</v>
      </c>
    </row>
    <row r="241" s="1" customFormat="1" ht="16.5" customHeight="1">
      <c r="B241" s="45"/>
      <c r="C241" s="220" t="s">
        <v>407</v>
      </c>
      <c r="D241" s="220" t="s">
        <v>170</v>
      </c>
      <c r="E241" s="221" t="s">
        <v>408</v>
      </c>
      <c r="F241" s="222" t="s">
        <v>409</v>
      </c>
      <c r="G241" s="223" t="s">
        <v>183</v>
      </c>
      <c r="H241" s="224">
        <v>2.6219999999999999</v>
      </c>
      <c r="I241" s="225"/>
      <c r="J241" s="226">
        <f>ROUND(I241*H241,2)</f>
        <v>0</v>
      </c>
      <c r="K241" s="222" t="s">
        <v>174</v>
      </c>
      <c r="L241" s="71"/>
      <c r="M241" s="227" t="s">
        <v>22</v>
      </c>
      <c r="N241" s="228" t="s">
        <v>49</v>
      </c>
      <c r="O241" s="46"/>
      <c r="P241" s="229">
        <f>O241*H241</f>
        <v>0</v>
      </c>
      <c r="Q241" s="229">
        <v>0.46046599999999999</v>
      </c>
      <c r="R241" s="229">
        <f>Q241*H241</f>
        <v>1.2073418519999999</v>
      </c>
      <c r="S241" s="229">
        <v>0</v>
      </c>
      <c r="T241" s="230">
        <f>S241*H241</f>
        <v>0</v>
      </c>
      <c r="AR241" s="23" t="s">
        <v>175</v>
      </c>
      <c r="AT241" s="23" t="s">
        <v>170</v>
      </c>
      <c r="AU241" s="23" t="s">
        <v>87</v>
      </c>
      <c r="AY241" s="23" t="s">
        <v>168</v>
      </c>
      <c r="BE241" s="231">
        <f>IF(N241="základní",J241,0)</f>
        <v>0</v>
      </c>
      <c r="BF241" s="231">
        <f>IF(N241="snížená",J241,0)</f>
        <v>0</v>
      </c>
      <c r="BG241" s="231">
        <f>IF(N241="zákl. přenesená",J241,0)</f>
        <v>0</v>
      </c>
      <c r="BH241" s="231">
        <f>IF(N241="sníž. přenesená",J241,0)</f>
        <v>0</v>
      </c>
      <c r="BI241" s="231">
        <f>IF(N241="nulová",J241,0)</f>
        <v>0</v>
      </c>
      <c r="BJ241" s="23" t="s">
        <v>24</v>
      </c>
      <c r="BK241" s="231">
        <f>ROUND(I241*H241,2)</f>
        <v>0</v>
      </c>
      <c r="BL241" s="23" t="s">
        <v>175</v>
      </c>
      <c r="BM241" s="23" t="s">
        <v>410</v>
      </c>
    </row>
    <row r="242" s="11" customFormat="1">
      <c r="B242" s="232"/>
      <c r="C242" s="233"/>
      <c r="D242" s="234" t="s">
        <v>185</v>
      </c>
      <c r="E242" s="235" t="s">
        <v>22</v>
      </c>
      <c r="F242" s="236" t="s">
        <v>411</v>
      </c>
      <c r="G242" s="233"/>
      <c r="H242" s="237">
        <v>2.6219999999999999</v>
      </c>
      <c r="I242" s="238"/>
      <c r="J242" s="233"/>
      <c r="K242" s="233"/>
      <c r="L242" s="239"/>
      <c r="M242" s="240"/>
      <c r="N242" s="241"/>
      <c r="O242" s="241"/>
      <c r="P242" s="241"/>
      <c r="Q242" s="241"/>
      <c r="R242" s="241"/>
      <c r="S242" s="241"/>
      <c r="T242" s="242"/>
      <c r="AT242" s="243" t="s">
        <v>185</v>
      </c>
      <c r="AU242" s="243" t="s">
        <v>87</v>
      </c>
      <c r="AV242" s="11" t="s">
        <v>87</v>
      </c>
      <c r="AW242" s="11" t="s">
        <v>41</v>
      </c>
      <c r="AX242" s="11" t="s">
        <v>78</v>
      </c>
      <c r="AY242" s="243" t="s">
        <v>168</v>
      </c>
    </row>
    <row r="243" s="1" customFormat="1" ht="25.5" customHeight="1">
      <c r="B243" s="45"/>
      <c r="C243" s="220" t="s">
        <v>412</v>
      </c>
      <c r="D243" s="220" t="s">
        <v>170</v>
      </c>
      <c r="E243" s="221" t="s">
        <v>413</v>
      </c>
      <c r="F243" s="222" t="s">
        <v>414</v>
      </c>
      <c r="G243" s="223" t="s">
        <v>173</v>
      </c>
      <c r="H243" s="224">
        <v>34</v>
      </c>
      <c r="I243" s="225"/>
      <c r="J243" s="226">
        <f>ROUND(I243*H243,2)</f>
        <v>0</v>
      </c>
      <c r="K243" s="222" t="s">
        <v>174</v>
      </c>
      <c r="L243" s="71"/>
      <c r="M243" s="227" t="s">
        <v>22</v>
      </c>
      <c r="N243" s="228" t="s">
        <v>49</v>
      </c>
      <c r="O243" s="46"/>
      <c r="P243" s="229">
        <f>O243*H243</f>
        <v>0</v>
      </c>
      <c r="Q243" s="229">
        <v>0.026839999999999999</v>
      </c>
      <c r="R243" s="229">
        <f>Q243*H243</f>
        <v>0.91255999999999993</v>
      </c>
      <c r="S243" s="229">
        <v>0</v>
      </c>
      <c r="T243" s="230">
        <f>S243*H243</f>
        <v>0</v>
      </c>
      <c r="AR243" s="23" t="s">
        <v>175</v>
      </c>
      <c r="AT243" s="23" t="s">
        <v>170</v>
      </c>
      <c r="AU243" s="23" t="s">
        <v>87</v>
      </c>
      <c r="AY243" s="23" t="s">
        <v>168</v>
      </c>
      <c r="BE243" s="231">
        <f>IF(N243="základní",J243,0)</f>
        <v>0</v>
      </c>
      <c r="BF243" s="231">
        <f>IF(N243="snížená",J243,0)</f>
        <v>0</v>
      </c>
      <c r="BG243" s="231">
        <f>IF(N243="zákl. přenesená",J243,0)</f>
        <v>0</v>
      </c>
      <c r="BH243" s="231">
        <f>IF(N243="sníž. přenesená",J243,0)</f>
        <v>0</v>
      </c>
      <c r="BI243" s="231">
        <f>IF(N243="nulová",J243,0)</f>
        <v>0</v>
      </c>
      <c r="BJ243" s="23" t="s">
        <v>24</v>
      </c>
      <c r="BK243" s="231">
        <f>ROUND(I243*H243,2)</f>
        <v>0</v>
      </c>
      <c r="BL243" s="23" t="s">
        <v>175</v>
      </c>
      <c r="BM243" s="23" t="s">
        <v>415</v>
      </c>
    </row>
    <row r="244" s="12" customFormat="1">
      <c r="B244" s="244"/>
      <c r="C244" s="245"/>
      <c r="D244" s="234" t="s">
        <v>185</v>
      </c>
      <c r="E244" s="246" t="s">
        <v>22</v>
      </c>
      <c r="F244" s="247" t="s">
        <v>358</v>
      </c>
      <c r="G244" s="245"/>
      <c r="H244" s="246" t="s">
        <v>22</v>
      </c>
      <c r="I244" s="248"/>
      <c r="J244" s="245"/>
      <c r="K244" s="245"/>
      <c r="L244" s="249"/>
      <c r="M244" s="250"/>
      <c r="N244" s="251"/>
      <c r="O244" s="251"/>
      <c r="P244" s="251"/>
      <c r="Q244" s="251"/>
      <c r="R244" s="251"/>
      <c r="S244" s="251"/>
      <c r="T244" s="252"/>
      <c r="AT244" s="253" t="s">
        <v>185</v>
      </c>
      <c r="AU244" s="253" t="s">
        <v>87</v>
      </c>
      <c r="AV244" s="12" t="s">
        <v>24</v>
      </c>
      <c r="AW244" s="12" t="s">
        <v>41</v>
      </c>
      <c r="AX244" s="12" t="s">
        <v>78</v>
      </c>
      <c r="AY244" s="253" t="s">
        <v>168</v>
      </c>
    </row>
    <row r="245" s="11" customFormat="1">
      <c r="B245" s="232"/>
      <c r="C245" s="233"/>
      <c r="D245" s="234" t="s">
        <v>185</v>
      </c>
      <c r="E245" s="235" t="s">
        <v>22</v>
      </c>
      <c r="F245" s="236" t="s">
        <v>87</v>
      </c>
      <c r="G245" s="233"/>
      <c r="H245" s="237">
        <v>2</v>
      </c>
      <c r="I245" s="238"/>
      <c r="J245" s="233"/>
      <c r="K245" s="233"/>
      <c r="L245" s="239"/>
      <c r="M245" s="240"/>
      <c r="N245" s="241"/>
      <c r="O245" s="241"/>
      <c r="P245" s="241"/>
      <c r="Q245" s="241"/>
      <c r="R245" s="241"/>
      <c r="S245" s="241"/>
      <c r="T245" s="242"/>
      <c r="AT245" s="243" t="s">
        <v>185</v>
      </c>
      <c r="AU245" s="243" t="s">
        <v>87</v>
      </c>
      <c r="AV245" s="11" t="s">
        <v>87</v>
      </c>
      <c r="AW245" s="11" t="s">
        <v>41</v>
      </c>
      <c r="AX245" s="11" t="s">
        <v>78</v>
      </c>
      <c r="AY245" s="243" t="s">
        <v>168</v>
      </c>
    </row>
    <row r="246" s="12" customFormat="1">
      <c r="B246" s="244"/>
      <c r="C246" s="245"/>
      <c r="D246" s="234" t="s">
        <v>185</v>
      </c>
      <c r="E246" s="246" t="s">
        <v>22</v>
      </c>
      <c r="F246" s="247" t="s">
        <v>361</v>
      </c>
      <c r="G246" s="245"/>
      <c r="H246" s="246" t="s">
        <v>22</v>
      </c>
      <c r="I246" s="248"/>
      <c r="J246" s="245"/>
      <c r="K246" s="245"/>
      <c r="L246" s="249"/>
      <c r="M246" s="250"/>
      <c r="N246" s="251"/>
      <c r="O246" s="251"/>
      <c r="P246" s="251"/>
      <c r="Q246" s="251"/>
      <c r="R246" s="251"/>
      <c r="S246" s="251"/>
      <c r="T246" s="252"/>
      <c r="AT246" s="253" t="s">
        <v>185</v>
      </c>
      <c r="AU246" s="253" t="s">
        <v>87</v>
      </c>
      <c r="AV246" s="12" t="s">
        <v>24</v>
      </c>
      <c r="AW246" s="12" t="s">
        <v>41</v>
      </c>
      <c r="AX246" s="12" t="s">
        <v>78</v>
      </c>
      <c r="AY246" s="253" t="s">
        <v>168</v>
      </c>
    </row>
    <row r="247" s="11" customFormat="1">
      <c r="B247" s="232"/>
      <c r="C247" s="233"/>
      <c r="D247" s="234" t="s">
        <v>185</v>
      </c>
      <c r="E247" s="235" t="s">
        <v>22</v>
      </c>
      <c r="F247" s="236" t="s">
        <v>222</v>
      </c>
      <c r="G247" s="233"/>
      <c r="H247" s="237">
        <v>11</v>
      </c>
      <c r="I247" s="238"/>
      <c r="J247" s="233"/>
      <c r="K247" s="233"/>
      <c r="L247" s="239"/>
      <c r="M247" s="240"/>
      <c r="N247" s="241"/>
      <c r="O247" s="241"/>
      <c r="P247" s="241"/>
      <c r="Q247" s="241"/>
      <c r="R247" s="241"/>
      <c r="S247" s="241"/>
      <c r="T247" s="242"/>
      <c r="AT247" s="243" t="s">
        <v>185</v>
      </c>
      <c r="AU247" s="243" t="s">
        <v>87</v>
      </c>
      <c r="AV247" s="11" t="s">
        <v>87</v>
      </c>
      <c r="AW247" s="11" t="s">
        <v>41</v>
      </c>
      <c r="AX247" s="11" t="s">
        <v>78</v>
      </c>
      <c r="AY247" s="243" t="s">
        <v>168</v>
      </c>
    </row>
    <row r="248" s="12" customFormat="1">
      <c r="B248" s="244"/>
      <c r="C248" s="245"/>
      <c r="D248" s="234" t="s">
        <v>185</v>
      </c>
      <c r="E248" s="246" t="s">
        <v>22</v>
      </c>
      <c r="F248" s="247" t="s">
        <v>416</v>
      </c>
      <c r="G248" s="245"/>
      <c r="H248" s="246" t="s">
        <v>22</v>
      </c>
      <c r="I248" s="248"/>
      <c r="J248" s="245"/>
      <c r="K248" s="245"/>
      <c r="L248" s="249"/>
      <c r="M248" s="250"/>
      <c r="N248" s="251"/>
      <c r="O248" s="251"/>
      <c r="P248" s="251"/>
      <c r="Q248" s="251"/>
      <c r="R248" s="251"/>
      <c r="S248" s="251"/>
      <c r="T248" s="252"/>
      <c r="AT248" s="253" t="s">
        <v>185</v>
      </c>
      <c r="AU248" s="253" t="s">
        <v>87</v>
      </c>
      <c r="AV248" s="12" t="s">
        <v>24</v>
      </c>
      <c r="AW248" s="12" t="s">
        <v>41</v>
      </c>
      <c r="AX248" s="12" t="s">
        <v>78</v>
      </c>
      <c r="AY248" s="253" t="s">
        <v>168</v>
      </c>
    </row>
    <row r="249" s="11" customFormat="1">
      <c r="B249" s="232"/>
      <c r="C249" s="233"/>
      <c r="D249" s="234" t="s">
        <v>185</v>
      </c>
      <c r="E249" s="235" t="s">
        <v>22</v>
      </c>
      <c r="F249" s="236" t="s">
        <v>29</v>
      </c>
      <c r="G249" s="233"/>
      <c r="H249" s="237">
        <v>10</v>
      </c>
      <c r="I249" s="238"/>
      <c r="J249" s="233"/>
      <c r="K249" s="233"/>
      <c r="L249" s="239"/>
      <c r="M249" s="240"/>
      <c r="N249" s="241"/>
      <c r="O249" s="241"/>
      <c r="P249" s="241"/>
      <c r="Q249" s="241"/>
      <c r="R249" s="241"/>
      <c r="S249" s="241"/>
      <c r="T249" s="242"/>
      <c r="AT249" s="243" t="s">
        <v>185</v>
      </c>
      <c r="AU249" s="243" t="s">
        <v>87</v>
      </c>
      <c r="AV249" s="11" t="s">
        <v>87</v>
      </c>
      <c r="AW249" s="11" t="s">
        <v>41</v>
      </c>
      <c r="AX249" s="11" t="s">
        <v>78</v>
      </c>
      <c r="AY249" s="243" t="s">
        <v>168</v>
      </c>
    </row>
    <row r="250" s="12" customFormat="1">
      <c r="B250" s="244"/>
      <c r="C250" s="245"/>
      <c r="D250" s="234" t="s">
        <v>185</v>
      </c>
      <c r="E250" s="246" t="s">
        <v>22</v>
      </c>
      <c r="F250" s="247" t="s">
        <v>417</v>
      </c>
      <c r="G250" s="245"/>
      <c r="H250" s="246" t="s">
        <v>22</v>
      </c>
      <c r="I250" s="248"/>
      <c r="J250" s="245"/>
      <c r="K250" s="245"/>
      <c r="L250" s="249"/>
      <c r="M250" s="250"/>
      <c r="N250" s="251"/>
      <c r="O250" s="251"/>
      <c r="P250" s="251"/>
      <c r="Q250" s="251"/>
      <c r="R250" s="251"/>
      <c r="S250" s="251"/>
      <c r="T250" s="252"/>
      <c r="AT250" s="253" t="s">
        <v>185</v>
      </c>
      <c r="AU250" s="253" t="s">
        <v>87</v>
      </c>
      <c r="AV250" s="12" t="s">
        <v>24</v>
      </c>
      <c r="AW250" s="12" t="s">
        <v>41</v>
      </c>
      <c r="AX250" s="12" t="s">
        <v>78</v>
      </c>
      <c r="AY250" s="253" t="s">
        <v>168</v>
      </c>
    </row>
    <row r="251" s="11" customFormat="1">
      <c r="B251" s="232"/>
      <c r="C251" s="233"/>
      <c r="D251" s="234" t="s">
        <v>185</v>
      </c>
      <c r="E251" s="235" t="s">
        <v>22</v>
      </c>
      <c r="F251" s="236" t="s">
        <v>29</v>
      </c>
      <c r="G251" s="233"/>
      <c r="H251" s="237">
        <v>10</v>
      </c>
      <c r="I251" s="238"/>
      <c r="J251" s="233"/>
      <c r="K251" s="233"/>
      <c r="L251" s="239"/>
      <c r="M251" s="240"/>
      <c r="N251" s="241"/>
      <c r="O251" s="241"/>
      <c r="P251" s="241"/>
      <c r="Q251" s="241"/>
      <c r="R251" s="241"/>
      <c r="S251" s="241"/>
      <c r="T251" s="242"/>
      <c r="AT251" s="243" t="s">
        <v>185</v>
      </c>
      <c r="AU251" s="243" t="s">
        <v>87</v>
      </c>
      <c r="AV251" s="11" t="s">
        <v>87</v>
      </c>
      <c r="AW251" s="11" t="s">
        <v>41</v>
      </c>
      <c r="AX251" s="11" t="s">
        <v>78</v>
      </c>
      <c r="AY251" s="243" t="s">
        <v>168</v>
      </c>
    </row>
    <row r="252" s="12" customFormat="1">
      <c r="B252" s="244"/>
      <c r="C252" s="245"/>
      <c r="D252" s="234" t="s">
        <v>185</v>
      </c>
      <c r="E252" s="246" t="s">
        <v>22</v>
      </c>
      <c r="F252" s="247" t="s">
        <v>418</v>
      </c>
      <c r="G252" s="245"/>
      <c r="H252" s="246" t="s">
        <v>22</v>
      </c>
      <c r="I252" s="248"/>
      <c r="J252" s="245"/>
      <c r="K252" s="245"/>
      <c r="L252" s="249"/>
      <c r="M252" s="250"/>
      <c r="N252" s="251"/>
      <c r="O252" s="251"/>
      <c r="P252" s="251"/>
      <c r="Q252" s="251"/>
      <c r="R252" s="251"/>
      <c r="S252" s="251"/>
      <c r="T252" s="252"/>
      <c r="AT252" s="253" t="s">
        <v>185</v>
      </c>
      <c r="AU252" s="253" t="s">
        <v>87</v>
      </c>
      <c r="AV252" s="12" t="s">
        <v>24</v>
      </c>
      <c r="AW252" s="12" t="s">
        <v>41</v>
      </c>
      <c r="AX252" s="12" t="s">
        <v>78</v>
      </c>
      <c r="AY252" s="253" t="s">
        <v>168</v>
      </c>
    </row>
    <row r="253" s="11" customFormat="1">
      <c r="B253" s="232"/>
      <c r="C253" s="233"/>
      <c r="D253" s="234" t="s">
        <v>185</v>
      </c>
      <c r="E253" s="235" t="s">
        <v>22</v>
      </c>
      <c r="F253" s="236" t="s">
        <v>24</v>
      </c>
      <c r="G253" s="233"/>
      <c r="H253" s="237">
        <v>1</v>
      </c>
      <c r="I253" s="238"/>
      <c r="J253" s="233"/>
      <c r="K253" s="233"/>
      <c r="L253" s="239"/>
      <c r="M253" s="240"/>
      <c r="N253" s="241"/>
      <c r="O253" s="241"/>
      <c r="P253" s="241"/>
      <c r="Q253" s="241"/>
      <c r="R253" s="241"/>
      <c r="S253" s="241"/>
      <c r="T253" s="242"/>
      <c r="AT253" s="243" t="s">
        <v>185</v>
      </c>
      <c r="AU253" s="243" t="s">
        <v>87</v>
      </c>
      <c r="AV253" s="11" t="s">
        <v>87</v>
      </c>
      <c r="AW253" s="11" t="s">
        <v>41</v>
      </c>
      <c r="AX253" s="11" t="s">
        <v>78</v>
      </c>
      <c r="AY253" s="243" t="s">
        <v>168</v>
      </c>
    </row>
    <row r="254" s="1" customFormat="1" ht="25.5" customHeight="1">
      <c r="B254" s="45"/>
      <c r="C254" s="220" t="s">
        <v>419</v>
      </c>
      <c r="D254" s="220" t="s">
        <v>170</v>
      </c>
      <c r="E254" s="221" t="s">
        <v>420</v>
      </c>
      <c r="F254" s="222" t="s">
        <v>421</v>
      </c>
      <c r="G254" s="223" t="s">
        <v>173</v>
      </c>
      <c r="H254" s="224">
        <v>20</v>
      </c>
      <c r="I254" s="225"/>
      <c r="J254" s="226">
        <f>ROUND(I254*H254,2)</f>
        <v>0</v>
      </c>
      <c r="K254" s="222" t="s">
        <v>174</v>
      </c>
      <c r="L254" s="71"/>
      <c r="M254" s="227" t="s">
        <v>22</v>
      </c>
      <c r="N254" s="228" t="s">
        <v>49</v>
      </c>
      <c r="O254" s="46"/>
      <c r="P254" s="229">
        <f>O254*H254</f>
        <v>0</v>
      </c>
      <c r="Q254" s="229">
        <v>0.046448000000000003</v>
      </c>
      <c r="R254" s="229">
        <f>Q254*H254</f>
        <v>0.92896000000000001</v>
      </c>
      <c r="S254" s="229">
        <v>0</v>
      </c>
      <c r="T254" s="230">
        <f>S254*H254</f>
        <v>0</v>
      </c>
      <c r="AR254" s="23" t="s">
        <v>175</v>
      </c>
      <c r="AT254" s="23" t="s">
        <v>170</v>
      </c>
      <c r="AU254" s="23" t="s">
        <v>87</v>
      </c>
      <c r="AY254" s="23" t="s">
        <v>168</v>
      </c>
      <c r="BE254" s="231">
        <f>IF(N254="základní",J254,0)</f>
        <v>0</v>
      </c>
      <c r="BF254" s="231">
        <f>IF(N254="snížená",J254,0)</f>
        <v>0</v>
      </c>
      <c r="BG254" s="231">
        <f>IF(N254="zákl. přenesená",J254,0)</f>
        <v>0</v>
      </c>
      <c r="BH254" s="231">
        <f>IF(N254="sníž. přenesená",J254,0)</f>
        <v>0</v>
      </c>
      <c r="BI254" s="231">
        <f>IF(N254="nulová",J254,0)</f>
        <v>0</v>
      </c>
      <c r="BJ254" s="23" t="s">
        <v>24</v>
      </c>
      <c r="BK254" s="231">
        <f>ROUND(I254*H254,2)</f>
        <v>0</v>
      </c>
      <c r="BL254" s="23" t="s">
        <v>175</v>
      </c>
      <c r="BM254" s="23" t="s">
        <v>422</v>
      </c>
    </row>
    <row r="255" s="12" customFormat="1">
      <c r="B255" s="244"/>
      <c r="C255" s="245"/>
      <c r="D255" s="234" t="s">
        <v>185</v>
      </c>
      <c r="E255" s="246" t="s">
        <v>22</v>
      </c>
      <c r="F255" s="247" t="s">
        <v>361</v>
      </c>
      <c r="G255" s="245"/>
      <c r="H255" s="246" t="s">
        <v>22</v>
      </c>
      <c r="I255" s="248"/>
      <c r="J255" s="245"/>
      <c r="K255" s="245"/>
      <c r="L255" s="249"/>
      <c r="M255" s="250"/>
      <c r="N255" s="251"/>
      <c r="O255" s="251"/>
      <c r="P255" s="251"/>
      <c r="Q255" s="251"/>
      <c r="R255" s="251"/>
      <c r="S255" s="251"/>
      <c r="T255" s="252"/>
      <c r="AT255" s="253" t="s">
        <v>185</v>
      </c>
      <c r="AU255" s="253" t="s">
        <v>87</v>
      </c>
      <c r="AV255" s="12" t="s">
        <v>24</v>
      </c>
      <c r="AW255" s="12" t="s">
        <v>41</v>
      </c>
      <c r="AX255" s="12" t="s">
        <v>78</v>
      </c>
      <c r="AY255" s="253" t="s">
        <v>168</v>
      </c>
    </row>
    <row r="256" s="11" customFormat="1">
      <c r="B256" s="232"/>
      <c r="C256" s="233"/>
      <c r="D256" s="234" t="s">
        <v>185</v>
      </c>
      <c r="E256" s="235" t="s">
        <v>22</v>
      </c>
      <c r="F256" s="236" t="s">
        <v>265</v>
      </c>
      <c r="G256" s="233"/>
      <c r="H256" s="237">
        <v>20</v>
      </c>
      <c r="I256" s="238"/>
      <c r="J256" s="233"/>
      <c r="K256" s="233"/>
      <c r="L256" s="239"/>
      <c r="M256" s="240"/>
      <c r="N256" s="241"/>
      <c r="O256" s="241"/>
      <c r="P256" s="241"/>
      <c r="Q256" s="241"/>
      <c r="R256" s="241"/>
      <c r="S256" s="241"/>
      <c r="T256" s="242"/>
      <c r="AT256" s="243" t="s">
        <v>185</v>
      </c>
      <c r="AU256" s="243" t="s">
        <v>87</v>
      </c>
      <c r="AV256" s="11" t="s">
        <v>87</v>
      </c>
      <c r="AW256" s="11" t="s">
        <v>41</v>
      </c>
      <c r="AX256" s="11" t="s">
        <v>78</v>
      </c>
      <c r="AY256" s="243" t="s">
        <v>168</v>
      </c>
    </row>
    <row r="257" s="1" customFormat="1" ht="25.5" customHeight="1">
      <c r="B257" s="45"/>
      <c r="C257" s="220" t="s">
        <v>423</v>
      </c>
      <c r="D257" s="220" t="s">
        <v>170</v>
      </c>
      <c r="E257" s="221" t="s">
        <v>424</v>
      </c>
      <c r="F257" s="222" t="s">
        <v>425</v>
      </c>
      <c r="G257" s="223" t="s">
        <v>173</v>
      </c>
      <c r="H257" s="224">
        <v>32</v>
      </c>
      <c r="I257" s="225"/>
      <c r="J257" s="226">
        <f>ROUND(I257*H257,2)</f>
        <v>0</v>
      </c>
      <c r="K257" s="222" t="s">
        <v>174</v>
      </c>
      <c r="L257" s="71"/>
      <c r="M257" s="227" t="s">
        <v>22</v>
      </c>
      <c r="N257" s="228" t="s">
        <v>49</v>
      </c>
      <c r="O257" s="46"/>
      <c r="P257" s="229">
        <f>O257*H257</f>
        <v>0</v>
      </c>
      <c r="Q257" s="229">
        <v>0.055627999999999997</v>
      </c>
      <c r="R257" s="229">
        <f>Q257*H257</f>
        <v>1.7800959999999999</v>
      </c>
      <c r="S257" s="229">
        <v>0</v>
      </c>
      <c r="T257" s="230">
        <f>S257*H257</f>
        <v>0</v>
      </c>
      <c r="AR257" s="23" t="s">
        <v>175</v>
      </c>
      <c r="AT257" s="23" t="s">
        <v>170</v>
      </c>
      <c r="AU257" s="23" t="s">
        <v>87</v>
      </c>
      <c r="AY257" s="23" t="s">
        <v>168</v>
      </c>
      <c r="BE257" s="231">
        <f>IF(N257="základní",J257,0)</f>
        <v>0</v>
      </c>
      <c r="BF257" s="231">
        <f>IF(N257="snížená",J257,0)</f>
        <v>0</v>
      </c>
      <c r="BG257" s="231">
        <f>IF(N257="zákl. přenesená",J257,0)</f>
        <v>0</v>
      </c>
      <c r="BH257" s="231">
        <f>IF(N257="sníž. přenesená",J257,0)</f>
        <v>0</v>
      </c>
      <c r="BI257" s="231">
        <f>IF(N257="nulová",J257,0)</f>
        <v>0</v>
      </c>
      <c r="BJ257" s="23" t="s">
        <v>24</v>
      </c>
      <c r="BK257" s="231">
        <f>ROUND(I257*H257,2)</f>
        <v>0</v>
      </c>
      <c r="BL257" s="23" t="s">
        <v>175</v>
      </c>
      <c r="BM257" s="23" t="s">
        <v>426</v>
      </c>
    </row>
    <row r="258" s="12" customFormat="1">
      <c r="B258" s="244"/>
      <c r="C258" s="245"/>
      <c r="D258" s="234" t="s">
        <v>185</v>
      </c>
      <c r="E258" s="246" t="s">
        <v>22</v>
      </c>
      <c r="F258" s="247" t="s">
        <v>361</v>
      </c>
      <c r="G258" s="245"/>
      <c r="H258" s="246" t="s">
        <v>22</v>
      </c>
      <c r="I258" s="248"/>
      <c r="J258" s="245"/>
      <c r="K258" s="245"/>
      <c r="L258" s="249"/>
      <c r="M258" s="250"/>
      <c r="N258" s="251"/>
      <c r="O258" s="251"/>
      <c r="P258" s="251"/>
      <c r="Q258" s="251"/>
      <c r="R258" s="251"/>
      <c r="S258" s="251"/>
      <c r="T258" s="252"/>
      <c r="AT258" s="253" t="s">
        <v>185</v>
      </c>
      <c r="AU258" s="253" t="s">
        <v>87</v>
      </c>
      <c r="AV258" s="12" t="s">
        <v>24</v>
      </c>
      <c r="AW258" s="12" t="s">
        <v>41</v>
      </c>
      <c r="AX258" s="12" t="s">
        <v>78</v>
      </c>
      <c r="AY258" s="253" t="s">
        <v>168</v>
      </c>
    </row>
    <row r="259" s="11" customFormat="1">
      <c r="B259" s="232"/>
      <c r="C259" s="233"/>
      <c r="D259" s="234" t="s">
        <v>185</v>
      </c>
      <c r="E259" s="235" t="s">
        <v>22</v>
      </c>
      <c r="F259" s="236" t="s">
        <v>427</v>
      </c>
      <c r="G259" s="233"/>
      <c r="H259" s="237">
        <v>16</v>
      </c>
      <c r="I259" s="238"/>
      <c r="J259" s="233"/>
      <c r="K259" s="233"/>
      <c r="L259" s="239"/>
      <c r="M259" s="240"/>
      <c r="N259" s="241"/>
      <c r="O259" s="241"/>
      <c r="P259" s="241"/>
      <c r="Q259" s="241"/>
      <c r="R259" s="241"/>
      <c r="S259" s="241"/>
      <c r="T259" s="242"/>
      <c r="AT259" s="243" t="s">
        <v>185</v>
      </c>
      <c r="AU259" s="243" t="s">
        <v>87</v>
      </c>
      <c r="AV259" s="11" t="s">
        <v>87</v>
      </c>
      <c r="AW259" s="11" t="s">
        <v>41</v>
      </c>
      <c r="AX259" s="11" t="s">
        <v>78</v>
      </c>
      <c r="AY259" s="243" t="s">
        <v>168</v>
      </c>
    </row>
    <row r="260" s="12" customFormat="1">
      <c r="B260" s="244"/>
      <c r="C260" s="245"/>
      <c r="D260" s="234" t="s">
        <v>185</v>
      </c>
      <c r="E260" s="246" t="s">
        <v>22</v>
      </c>
      <c r="F260" s="247" t="s">
        <v>416</v>
      </c>
      <c r="G260" s="245"/>
      <c r="H260" s="246" t="s">
        <v>22</v>
      </c>
      <c r="I260" s="248"/>
      <c r="J260" s="245"/>
      <c r="K260" s="245"/>
      <c r="L260" s="249"/>
      <c r="M260" s="250"/>
      <c r="N260" s="251"/>
      <c r="O260" s="251"/>
      <c r="P260" s="251"/>
      <c r="Q260" s="251"/>
      <c r="R260" s="251"/>
      <c r="S260" s="251"/>
      <c r="T260" s="252"/>
      <c r="AT260" s="253" t="s">
        <v>185</v>
      </c>
      <c r="AU260" s="253" t="s">
        <v>87</v>
      </c>
      <c r="AV260" s="12" t="s">
        <v>24</v>
      </c>
      <c r="AW260" s="12" t="s">
        <v>41</v>
      </c>
      <c r="AX260" s="12" t="s">
        <v>78</v>
      </c>
      <c r="AY260" s="253" t="s">
        <v>168</v>
      </c>
    </row>
    <row r="261" s="11" customFormat="1">
      <c r="B261" s="232"/>
      <c r="C261" s="233"/>
      <c r="D261" s="234" t="s">
        <v>185</v>
      </c>
      <c r="E261" s="235" t="s">
        <v>22</v>
      </c>
      <c r="F261" s="236" t="s">
        <v>175</v>
      </c>
      <c r="G261" s="233"/>
      <c r="H261" s="237">
        <v>4</v>
      </c>
      <c r="I261" s="238"/>
      <c r="J261" s="233"/>
      <c r="K261" s="233"/>
      <c r="L261" s="239"/>
      <c r="M261" s="240"/>
      <c r="N261" s="241"/>
      <c r="O261" s="241"/>
      <c r="P261" s="241"/>
      <c r="Q261" s="241"/>
      <c r="R261" s="241"/>
      <c r="S261" s="241"/>
      <c r="T261" s="242"/>
      <c r="AT261" s="243" t="s">
        <v>185</v>
      </c>
      <c r="AU261" s="243" t="s">
        <v>87</v>
      </c>
      <c r="AV261" s="11" t="s">
        <v>87</v>
      </c>
      <c r="AW261" s="11" t="s">
        <v>41</v>
      </c>
      <c r="AX261" s="11" t="s">
        <v>78</v>
      </c>
      <c r="AY261" s="243" t="s">
        <v>168</v>
      </c>
    </row>
    <row r="262" s="12" customFormat="1">
      <c r="B262" s="244"/>
      <c r="C262" s="245"/>
      <c r="D262" s="234" t="s">
        <v>185</v>
      </c>
      <c r="E262" s="246" t="s">
        <v>22</v>
      </c>
      <c r="F262" s="247" t="s">
        <v>417</v>
      </c>
      <c r="G262" s="245"/>
      <c r="H262" s="246" t="s">
        <v>22</v>
      </c>
      <c r="I262" s="248"/>
      <c r="J262" s="245"/>
      <c r="K262" s="245"/>
      <c r="L262" s="249"/>
      <c r="M262" s="250"/>
      <c r="N262" s="251"/>
      <c r="O262" s="251"/>
      <c r="P262" s="251"/>
      <c r="Q262" s="251"/>
      <c r="R262" s="251"/>
      <c r="S262" s="251"/>
      <c r="T262" s="252"/>
      <c r="AT262" s="253" t="s">
        <v>185</v>
      </c>
      <c r="AU262" s="253" t="s">
        <v>87</v>
      </c>
      <c r="AV262" s="12" t="s">
        <v>24</v>
      </c>
      <c r="AW262" s="12" t="s">
        <v>41</v>
      </c>
      <c r="AX262" s="12" t="s">
        <v>78</v>
      </c>
      <c r="AY262" s="253" t="s">
        <v>168</v>
      </c>
    </row>
    <row r="263" s="11" customFormat="1">
      <c r="B263" s="232"/>
      <c r="C263" s="233"/>
      <c r="D263" s="234" t="s">
        <v>185</v>
      </c>
      <c r="E263" s="235" t="s">
        <v>22</v>
      </c>
      <c r="F263" s="236" t="s">
        <v>175</v>
      </c>
      <c r="G263" s="233"/>
      <c r="H263" s="237">
        <v>4</v>
      </c>
      <c r="I263" s="238"/>
      <c r="J263" s="233"/>
      <c r="K263" s="233"/>
      <c r="L263" s="239"/>
      <c r="M263" s="240"/>
      <c r="N263" s="241"/>
      <c r="O263" s="241"/>
      <c r="P263" s="241"/>
      <c r="Q263" s="241"/>
      <c r="R263" s="241"/>
      <c r="S263" s="241"/>
      <c r="T263" s="242"/>
      <c r="AT263" s="243" t="s">
        <v>185</v>
      </c>
      <c r="AU263" s="243" t="s">
        <v>87</v>
      </c>
      <c r="AV263" s="11" t="s">
        <v>87</v>
      </c>
      <c r="AW263" s="11" t="s">
        <v>41</v>
      </c>
      <c r="AX263" s="11" t="s">
        <v>78</v>
      </c>
      <c r="AY263" s="243" t="s">
        <v>168</v>
      </c>
    </row>
    <row r="264" s="12" customFormat="1">
      <c r="B264" s="244"/>
      <c r="C264" s="245"/>
      <c r="D264" s="234" t="s">
        <v>185</v>
      </c>
      <c r="E264" s="246" t="s">
        <v>22</v>
      </c>
      <c r="F264" s="247" t="s">
        <v>418</v>
      </c>
      <c r="G264" s="245"/>
      <c r="H264" s="246" t="s">
        <v>22</v>
      </c>
      <c r="I264" s="248"/>
      <c r="J264" s="245"/>
      <c r="K264" s="245"/>
      <c r="L264" s="249"/>
      <c r="M264" s="250"/>
      <c r="N264" s="251"/>
      <c r="O264" s="251"/>
      <c r="P264" s="251"/>
      <c r="Q264" s="251"/>
      <c r="R264" s="251"/>
      <c r="S264" s="251"/>
      <c r="T264" s="252"/>
      <c r="AT264" s="253" t="s">
        <v>185</v>
      </c>
      <c r="AU264" s="253" t="s">
        <v>87</v>
      </c>
      <c r="AV264" s="12" t="s">
        <v>24</v>
      </c>
      <c r="AW264" s="12" t="s">
        <v>41</v>
      </c>
      <c r="AX264" s="12" t="s">
        <v>78</v>
      </c>
      <c r="AY264" s="253" t="s">
        <v>168</v>
      </c>
    </row>
    <row r="265" s="11" customFormat="1">
      <c r="B265" s="232"/>
      <c r="C265" s="233"/>
      <c r="D265" s="234" t="s">
        <v>185</v>
      </c>
      <c r="E265" s="235" t="s">
        <v>22</v>
      </c>
      <c r="F265" s="236" t="s">
        <v>175</v>
      </c>
      <c r="G265" s="233"/>
      <c r="H265" s="237">
        <v>4</v>
      </c>
      <c r="I265" s="238"/>
      <c r="J265" s="233"/>
      <c r="K265" s="233"/>
      <c r="L265" s="239"/>
      <c r="M265" s="240"/>
      <c r="N265" s="241"/>
      <c r="O265" s="241"/>
      <c r="P265" s="241"/>
      <c r="Q265" s="241"/>
      <c r="R265" s="241"/>
      <c r="S265" s="241"/>
      <c r="T265" s="242"/>
      <c r="AT265" s="243" t="s">
        <v>185</v>
      </c>
      <c r="AU265" s="243" t="s">
        <v>87</v>
      </c>
      <c r="AV265" s="11" t="s">
        <v>87</v>
      </c>
      <c r="AW265" s="11" t="s">
        <v>41</v>
      </c>
      <c r="AX265" s="11" t="s">
        <v>78</v>
      </c>
      <c r="AY265" s="243" t="s">
        <v>168</v>
      </c>
    </row>
    <row r="266" s="12" customFormat="1">
      <c r="B266" s="244"/>
      <c r="C266" s="245"/>
      <c r="D266" s="234" t="s">
        <v>185</v>
      </c>
      <c r="E266" s="246" t="s">
        <v>22</v>
      </c>
      <c r="F266" s="247" t="s">
        <v>428</v>
      </c>
      <c r="G266" s="245"/>
      <c r="H266" s="246" t="s">
        <v>22</v>
      </c>
      <c r="I266" s="248"/>
      <c r="J266" s="245"/>
      <c r="K266" s="245"/>
      <c r="L266" s="249"/>
      <c r="M266" s="250"/>
      <c r="N266" s="251"/>
      <c r="O266" s="251"/>
      <c r="P266" s="251"/>
      <c r="Q266" s="251"/>
      <c r="R266" s="251"/>
      <c r="S266" s="251"/>
      <c r="T266" s="252"/>
      <c r="AT266" s="253" t="s">
        <v>185</v>
      </c>
      <c r="AU266" s="253" t="s">
        <v>87</v>
      </c>
      <c r="AV266" s="12" t="s">
        <v>24</v>
      </c>
      <c r="AW266" s="12" t="s">
        <v>41</v>
      </c>
      <c r="AX266" s="12" t="s">
        <v>78</v>
      </c>
      <c r="AY266" s="253" t="s">
        <v>168</v>
      </c>
    </row>
    <row r="267" s="11" customFormat="1">
      <c r="B267" s="232"/>
      <c r="C267" s="233"/>
      <c r="D267" s="234" t="s">
        <v>185</v>
      </c>
      <c r="E267" s="235" t="s">
        <v>22</v>
      </c>
      <c r="F267" s="236" t="s">
        <v>175</v>
      </c>
      <c r="G267" s="233"/>
      <c r="H267" s="237">
        <v>4</v>
      </c>
      <c r="I267" s="238"/>
      <c r="J267" s="233"/>
      <c r="K267" s="233"/>
      <c r="L267" s="239"/>
      <c r="M267" s="240"/>
      <c r="N267" s="241"/>
      <c r="O267" s="241"/>
      <c r="P267" s="241"/>
      <c r="Q267" s="241"/>
      <c r="R267" s="241"/>
      <c r="S267" s="241"/>
      <c r="T267" s="242"/>
      <c r="AT267" s="243" t="s">
        <v>185</v>
      </c>
      <c r="AU267" s="243" t="s">
        <v>87</v>
      </c>
      <c r="AV267" s="11" t="s">
        <v>87</v>
      </c>
      <c r="AW267" s="11" t="s">
        <v>41</v>
      </c>
      <c r="AX267" s="11" t="s">
        <v>78</v>
      </c>
      <c r="AY267" s="243" t="s">
        <v>168</v>
      </c>
    </row>
    <row r="268" s="1" customFormat="1" ht="25.5" customHeight="1">
      <c r="B268" s="45"/>
      <c r="C268" s="220" t="s">
        <v>429</v>
      </c>
      <c r="D268" s="220" t="s">
        <v>170</v>
      </c>
      <c r="E268" s="221" t="s">
        <v>430</v>
      </c>
      <c r="F268" s="222" t="s">
        <v>431</v>
      </c>
      <c r="G268" s="223" t="s">
        <v>173</v>
      </c>
      <c r="H268" s="224">
        <v>12</v>
      </c>
      <c r="I268" s="225"/>
      <c r="J268" s="226">
        <f>ROUND(I268*H268,2)</f>
        <v>0</v>
      </c>
      <c r="K268" s="222" t="s">
        <v>174</v>
      </c>
      <c r="L268" s="71"/>
      <c r="M268" s="227" t="s">
        <v>22</v>
      </c>
      <c r="N268" s="228" t="s">
        <v>49</v>
      </c>
      <c r="O268" s="46"/>
      <c r="P268" s="229">
        <f>O268*H268</f>
        <v>0</v>
      </c>
      <c r="Q268" s="229">
        <v>0.064808000000000004</v>
      </c>
      <c r="R268" s="229">
        <f>Q268*H268</f>
        <v>0.77769600000000005</v>
      </c>
      <c r="S268" s="229">
        <v>0</v>
      </c>
      <c r="T268" s="230">
        <f>S268*H268</f>
        <v>0</v>
      </c>
      <c r="AR268" s="23" t="s">
        <v>175</v>
      </c>
      <c r="AT268" s="23" t="s">
        <v>170</v>
      </c>
      <c r="AU268" s="23" t="s">
        <v>87</v>
      </c>
      <c r="AY268" s="23" t="s">
        <v>168</v>
      </c>
      <c r="BE268" s="231">
        <f>IF(N268="základní",J268,0)</f>
        <v>0</v>
      </c>
      <c r="BF268" s="231">
        <f>IF(N268="snížená",J268,0)</f>
        <v>0</v>
      </c>
      <c r="BG268" s="231">
        <f>IF(N268="zákl. přenesená",J268,0)</f>
        <v>0</v>
      </c>
      <c r="BH268" s="231">
        <f>IF(N268="sníž. přenesená",J268,0)</f>
        <v>0</v>
      </c>
      <c r="BI268" s="231">
        <f>IF(N268="nulová",J268,0)</f>
        <v>0</v>
      </c>
      <c r="BJ268" s="23" t="s">
        <v>24</v>
      </c>
      <c r="BK268" s="231">
        <f>ROUND(I268*H268,2)</f>
        <v>0</v>
      </c>
      <c r="BL268" s="23" t="s">
        <v>175</v>
      </c>
      <c r="BM268" s="23" t="s">
        <v>432</v>
      </c>
    </row>
    <row r="269" s="12" customFormat="1">
      <c r="B269" s="244"/>
      <c r="C269" s="245"/>
      <c r="D269" s="234" t="s">
        <v>185</v>
      </c>
      <c r="E269" s="246" t="s">
        <v>22</v>
      </c>
      <c r="F269" s="247" t="s">
        <v>361</v>
      </c>
      <c r="G269" s="245"/>
      <c r="H269" s="246" t="s">
        <v>22</v>
      </c>
      <c r="I269" s="248"/>
      <c r="J269" s="245"/>
      <c r="K269" s="245"/>
      <c r="L269" s="249"/>
      <c r="M269" s="250"/>
      <c r="N269" s="251"/>
      <c r="O269" s="251"/>
      <c r="P269" s="251"/>
      <c r="Q269" s="251"/>
      <c r="R269" s="251"/>
      <c r="S269" s="251"/>
      <c r="T269" s="252"/>
      <c r="AT269" s="253" t="s">
        <v>185</v>
      </c>
      <c r="AU269" s="253" t="s">
        <v>87</v>
      </c>
      <c r="AV269" s="12" t="s">
        <v>24</v>
      </c>
      <c r="AW269" s="12" t="s">
        <v>41</v>
      </c>
      <c r="AX269" s="12" t="s">
        <v>78</v>
      </c>
      <c r="AY269" s="253" t="s">
        <v>168</v>
      </c>
    </row>
    <row r="270" s="11" customFormat="1">
      <c r="B270" s="232"/>
      <c r="C270" s="233"/>
      <c r="D270" s="234" t="s">
        <v>185</v>
      </c>
      <c r="E270" s="235" t="s">
        <v>22</v>
      </c>
      <c r="F270" s="236" t="s">
        <v>226</v>
      </c>
      <c r="G270" s="233"/>
      <c r="H270" s="237">
        <v>12</v>
      </c>
      <c r="I270" s="238"/>
      <c r="J270" s="233"/>
      <c r="K270" s="233"/>
      <c r="L270" s="239"/>
      <c r="M270" s="240"/>
      <c r="N270" s="241"/>
      <c r="O270" s="241"/>
      <c r="P270" s="241"/>
      <c r="Q270" s="241"/>
      <c r="R270" s="241"/>
      <c r="S270" s="241"/>
      <c r="T270" s="242"/>
      <c r="AT270" s="243" t="s">
        <v>185</v>
      </c>
      <c r="AU270" s="243" t="s">
        <v>87</v>
      </c>
      <c r="AV270" s="11" t="s">
        <v>87</v>
      </c>
      <c r="AW270" s="11" t="s">
        <v>41</v>
      </c>
      <c r="AX270" s="11" t="s">
        <v>78</v>
      </c>
      <c r="AY270" s="243" t="s">
        <v>168</v>
      </c>
    </row>
    <row r="271" s="1" customFormat="1" ht="25.5" customHeight="1">
      <c r="B271" s="45"/>
      <c r="C271" s="220" t="s">
        <v>433</v>
      </c>
      <c r="D271" s="220" t="s">
        <v>170</v>
      </c>
      <c r="E271" s="221" t="s">
        <v>434</v>
      </c>
      <c r="F271" s="222" t="s">
        <v>435</v>
      </c>
      <c r="G271" s="223" t="s">
        <v>173</v>
      </c>
      <c r="H271" s="224">
        <v>5</v>
      </c>
      <c r="I271" s="225"/>
      <c r="J271" s="226">
        <f>ROUND(I271*H271,2)</f>
        <v>0</v>
      </c>
      <c r="K271" s="222" t="s">
        <v>174</v>
      </c>
      <c r="L271" s="71"/>
      <c r="M271" s="227" t="s">
        <v>22</v>
      </c>
      <c r="N271" s="228" t="s">
        <v>49</v>
      </c>
      <c r="O271" s="46"/>
      <c r="P271" s="229">
        <f>O271*H271</f>
        <v>0</v>
      </c>
      <c r="Q271" s="229">
        <v>0.083468000000000001</v>
      </c>
      <c r="R271" s="229">
        <f>Q271*H271</f>
        <v>0.41733999999999999</v>
      </c>
      <c r="S271" s="229">
        <v>0</v>
      </c>
      <c r="T271" s="230">
        <f>S271*H271</f>
        <v>0</v>
      </c>
      <c r="AR271" s="23" t="s">
        <v>175</v>
      </c>
      <c r="AT271" s="23" t="s">
        <v>170</v>
      </c>
      <c r="AU271" s="23" t="s">
        <v>87</v>
      </c>
      <c r="AY271" s="23" t="s">
        <v>168</v>
      </c>
      <c r="BE271" s="231">
        <f>IF(N271="základní",J271,0)</f>
        <v>0</v>
      </c>
      <c r="BF271" s="231">
        <f>IF(N271="snížená",J271,0)</f>
        <v>0</v>
      </c>
      <c r="BG271" s="231">
        <f>IF(N271="zákl. přenesená",J271,0)</f>
        <v>0</v>
      </c>
      <c r="BH271" s="231">
        <f>IF(N271="sníž. přenesená",J271,0)</f>
        <v>0</v>
      </c>
      <c r="BI271" s="231">
        <f>IF(N271="nulová",J271,0)</f>
        <v>0</v>
      </c>
      <c r="BJ271" s="23" t="s">
        <v>24</v>
      </c>
      <c r="BK271" s="231">
        <f>ROUND(I271*H271,2)</f>
        <v>0</v>
      </c>
      <c r="BL271" s="23" t="s">
        <v>175</v>
      </c>
      <c r="BM271" s="23" t="s">
        <v>436</v>
      </c>
    </row>
    <row r="272" s="12" customFormat="1">
      <c r="B272" s="244"/>
      <c r="C272" s="245"/>
      <c r="D272" s="234" t="s">
        <v>185</v>
      </c>
      <c r="E272" s="246" t="s">
        <v>22</v>
      </c>
      <c r="F272" s="247" t="s">
        <v>361</v>
      </c>
      <c r="G272" s="245"/>
      <c r="H272" s="246" t="s">
        <v>22</v>
      </c>
      <c r="I272" s="248"/>
      <c r="J272" s="245"/>
      <c r="K272" s="245"/>
      <c r="L272" s="249"/>
      <c r="M272" s="250"/>
      <c r="N272" s="251"/>
      <c r="O272" s="251"/>
      <c r="P272" s="251"/>
      <c r="Q272" s="251"/>
      <c r="R272" s="251"/>
      <c r="S272" s="251"/>
      <c r="T272" s="252"/>
      <c r="AT272" s="253" t="s">
        <v>185</v>
      </c>
      <c r="AU272" s="253" t="s">
        <v>87</v>
      </c>
      <c r="AV272" s="12" t="s">
        <v>24</v>
      </c>
      <c r="AW272" s="12" t="s">
        <v>41</v>
      </c>
      <c r="AX272" s="12" t="s">
        <v>78</v>
      </c>
      <c r="AY272" s="253" t="s">
        <v>168</v>
      </c>
    </row>
    <row r="273" s="11" customFormat="1">
      <c r="B273" s="232"/>
      <c r="C273" s="233"/>
      <c r="D273" s="234" t="s">
        <v>185</v>
      </c>
      <c r="E273" s="235" t="s">
        <v>22</v>
      </c>
      <c r="F273" s="236" t="s">
        <v>193</v>
      </c>
      <c r="G273" s="233"/>
      <c r="H273" s="237">
        <v>5</v>
      </c>
      <c r="I273" s="238"/>
      <c r="J273" s="233"/>
      <c r="K273" s="233"/>
      <c r="L273" s="239"/>
      <c r="M273" s="240"/>
      <c r="N273" s="241"/>
      <c r="O273" s="241"/>
      <c r="P273" s="241"/>
      <c r="Q273" s="241"/>
      <c r="R273" s="241"/>
      <c r="S273" s="241"/>
      <c r="T273" s="242"/>
      <c r="AT273" s="243" t="s">
        <v>185</v>
      </c>
      <c r="AU273" s="243" t="s">
        <v>87</v>
      </c>
      <c r="AV273" s="11" t="s">
        <v>87</v>
      </c>
      <c r="AW273" s="11" t="s">
        <v>41</v>
      </c>
      <c r="AX273" s="11" t="s">
        <v>78</v>
      </c>
      <c r="AY273" s="243" t="s">
        <v>168</v>
      </c>
    </row>
    <row r="274" s="1" customFormat="1" ht="25.5" customHeight="1">
      <c r="B274" s="45"/>
      <c r="C274" s="220" t="s">
        <v>437</v>
      </c>
      <c r="D274" s="220" t="s">
        <v>170</v>
      </c>
      <c r="E274" s="221" t="s">
        <v>438</v>
      </c>
      <c r="F274" s="222" t="s">
        <v>439</v>
      </c>
      <c r="G274" s="223" t="s">
        <v>173</v>
      </c>
      <c r="H274" s="224">
        <v>32</v>
      </c>
      <c r="I274" s="225"/>
      <c r="J274" s="226">
        <f>ROUND(I274*H274,2)</f>
        <v>0</v>
      </c>
      <c r="K274" s="222" t="s">
        <v>174</v>
      </c>
      <c r="L274" s="71"/>
      <c r="M274" s="227" t="s">
        <v>22</v>
      </c>
      <c r="N274" s="228" t="s">
        <v>49</v>
      </c>
      <c r="O274" s="46"/>
      <c r="P274" s="229">
        <f>O274*H274</f>
        <v>0</v>
      </c>
      <c r="Q274" s="229">
        <v>0.10202799999999999</v>
      </c>
      <c r="R274" s="229">
        <f>Q274*H274</f>
        <v>3.2648959999999998</v>
      </c>
      <c r="S274" s="229">
        <v>0</v>
      </c>
      <c r="T274" s="230">
        <f>S274*H274</f>
        <v>0</v>
      </c>
      <c r="AR274" s="23" t="s">
        <v>175</v>
      </c>
      <c r="AT274" s="23" t="s">
        <v>170</v>
      </c>
      <c r="AU274" s="23" t="s">
        <v>87</v>
      </c>
      <c r="AY274" s="23" t="s">
        <v>168</v>
      </c>
      <c r="BE274" s="231">
        <f>IF(N274="základní",J274,0)</f>
        <v>0</v>
      </c>
      <c r="BF274" s="231">
        <f>IF(N274="snížená",J274,0)</f>
        <v>0</v>
      </c>
      <c r="BG274" s="231">
        <f>IF(N274="zákl. přenesená",J274,0)</f>
        <v>0</v>
      </c>
      <c r="BH274" s="231">
        <f>IF(N274="sníž. přenesená",J274,0)</f>
        <v>0</v>
      </c>
      <c r="BI274" s="231">
        <f>IF(N274="nulová",J274,0)</f>
        <v>0</v>
      </c>
      <c r="BJ274" s="23" t="s">
        <v>24</v>
      </c>
      <c r="BK274" s="231">
        <f>ROUND(I274*H274,2)</f>
        <v>0</v>
      </c>
      <c r="BL274" s="23" t="s">
        <v>175</v>
      </c>
      <c r="BM274" s="23" t="s">
        <v>440</v>
      </c>
    </row>
    <row r="275" s="12" customFormat="1">
      <c r="B275" s="244"/>
      <c r="C275" s="245"/>
      <c r="D275" s="234" t="s">
        <v>185</v>
      </c>
      <c r="E275" s="246" t="s">
        <v>22</v>
      </c>
      <c r="F275" s="247" t="s">
        <v>361</v>
      </c>
      <c r="G275" s="245"/>
      <c r="H275" s="246" t="s">
        <v>22</v>
      </c>
      <c r="I275" s="248"/>
      <c r="J275" s="245"/>
      <c r="K275" s="245"/>
      <c r="L275" s="249"/>
      <c r="M275" s="250"/>
      <c r="N275" s="251"/>
      <c r="O275" s="251"/>
      <c r="P275" s="251"/>
      <c r="Q275" s="251"/>
      <c r="R275" s="251"/>
      <c r="S275" s="251"/>
      <c r="T275" s="252"/>
      <c r="AT275" s="253" t="s">
        <v>185</v>
      </c>
      <c r="AU275" s="253" t="s">
        <v>87</v>
      </c>
      <c r="AV275" s="12" t="s">
        <v>24</v>
      </c>
      <c r="AW275" s="12" t="s">
        <v>41</v>
      </c>
      <c r="AX275" s="12" t="s">
        <v>78</v>
      </c>
      <c r="AY275" s="253" t="s">
        <v>168</v>
      </c>
    </row>
    <row r="276" s="11" customFormat="1">
      <c r="B276" s="232"/>
      <c r="C276" s="233"/>
      <c r="D276" s="234" t="s">
        <v>185</v>
      </c>
      <c r="E276" s="235" t="s">
        <v>22</v>
      </c>
      <c r="F276" s="236" t="s">
        <v>211</v>
      </c>
      <c r="G276" s="233"/>
      <c r="H276" s="237">
        <v>8</v>
      </c>
      <c r="I276" s="238"/>
      <c r="J276" s="233"/>
      <c r="K276" s="233"/>
      <c r="L276" s="239"/>
      <c r="M276" s="240"/>
      <c r="N276" s="241"/>
      <c r="O276" s="241"/>
      <c r="P276" s="241"/>
      <c r="Q276" s="241"/>
      <c r="R276" s="241"/>
      <c r="S276" s="241"/>
      <c r="T276" s="242"/>
      <c r="AT276" s="243" t="s">
        <v>185</v>
      </c>
      <c r="AU276" s="243" t="s">
        <v>87</v>
      </c>
      <c r="AV276" s="11" t="s">
        <v>87</v>
      </c>
      <c r="AW276" s="11" t="s">
        <v>41</v>
      </c>
      <c r="AX276" s="11" t="s">
        <v>78</v>
      </c>
      <c r="AY276" s="243" t="s">
        <v>168</v>
      </c>
    </row>
    <row r="277" s="12" customFormat="1">
      <c r="B277" s="244"/>
      <c r="C277" s="245"/>
      <c r="D277" s="234" t="s">
        <v>185</v>
      </c>
      <c r="E277" s="246" t="s">
        <v>22</v>
      </c>
      <c r="F277" s="247" t="s">
        <v>416</v>
      </c>
      <c r="G277" s="245"/>
      <c r="H277" s="246" t="s">
        <v>22</v>
      </c>
      <c r="I277" s="248"/>
      <c r="J277" s="245"/>
      <c r="K277" s="245"/>
      <c r="L277" s="249"/>
      <c r="M277" s="250"/>
      <c r="N277" s="251"/>
      <c r="O277" s="251"/>
      <c r="P277" s="251"/>
      <c r="Q277" s="251"/>
      <c r="R277" s="251"/>
      <c r="S277" s="251"/>
      <c r="T277" s="252"/>
      <c r="AT277" s="253" t="s">
        <v>185</v>
      </c>
      <c r="AU277" s="253" t="s">
        <v>87</v>
      </c>
      <c r="AV277" s="12" t="s">
        <v>24</v>
      </c>
      <c r="AW277" s="12" t="s">
        <v>41</v>
      </c>
      <c r="AX277" s="12" t="s">
        <v>78</v>
      </c>
      <c r="AY277" s="253" t="s">
        <v>168</v>
      </c>
    </row>
    <row r="278" s="11" customFormat="1">
      <c r="B278" s="232"/>
      <c r="C278" s="233"/>
      <c r="D278" s="234" t="s">
        <v>185</v>
      </c>
      <c r="E278" s="235" t="s">
        <v>22</v>
      </c>
      <c r="F278" s="236" t="s">
        <v>211</v>
      </c>
      <c r="G278" s="233"/>
      <c r="H278" s="237">
        <v>8</v>
      </c>
      <c r="I278" s="238"/>
      <c r="J278" s="233"/>
      <c r="K278" s="233"/>
      <c r="L278" s="239"/>
      <c r="M278" s="240"/>
      <c r="N278" s="241"/>
      <c r="O278" s="241"/>
      <c r="P278" s="241"/>
      <c r="Q278" s="241"/>
      <c r="R278" s="241"/>
      <c r="S278" s="241"/>
      <c r="T278" s="242"/>
      <c r="AT278" s="243" t="s">
        <v>185</v>
      </c>
      <c r="AU278" s="243" t="s">
        <v>87</v>
      </c>
      <c r="AV278" s="11" t="s">
        <v>87</v>
      </c>
      <c r="AW278" s="11" t="s">
        <v>41</v>
      </c>
      <c r="AX278" s="11" t="s">
        <v>78</v>
      </c>
      <c r="AY278" s="243" t="s">
        <v>168</v>
      </c>
    </row>
    <row r="279" s="12" customFormat="1">
      <c r="B279" s="244"/>
      <c r="C279" s="245"/>
      <c r="D279" s="234" t="s">
        <v>185</v>
      </c>
      <c r="E279" s="246" t="s">
        <v>22</v>
      </c>
      <c r="F279" s="247" t="s">
        <v>417</v>
      </c>
      <c r="G279" s="245"/>
      <c r="H279" s="246" t="s">
        <v>22</v>
      </c>
      <c r="I279" s="248"/>
      <c r="J279" s="245"/>
      <c r="K279" s="245"/>
      <c r="L279" s="249"/>
      <c r="M279" s="250"/>
      <c r="N279" s="251"/>
      <c r="O279" s="251"/>
      <c r="P279" s="251"/>
      <c r="Q279" s="251"/>
      <c r="R279" s="251"/>
      <c r="S279" s="251"/>
      <c r="T279" s="252"/>
      <c r="AT279" s="253" t="s">
        <v>185</v>
      </c>
      <c r="AU279" s="253" t="s">
        <v>87</v>
      </c>
      <c r="AV279" s="12" t="s">
        <v>24</v>
      </c>
      <c r="AW279" s="12" t="s">
        <v>41</v>
      </c>
      <c r="AX279" s="12" t="s">
        <v>78</v>
      </c>
      <c r="AY279" s="253" t="s">
        <v>168</v>
      </c>
    </row>
    <row r="280" s="11" customFormat="1">
      <c r="B280" s="232"/>
      <c r="C280" s="233"/>
      <c r="D280" s="234" t="s">
        <v>185</v>
      </c>
      <c r="E280" s="235" t="s">
        <v>22</v>
      </c>
      <c r="F280" s="236" t="s">
        <v>211</v>
      </c>
      <c r="G280" s="233"/>
      <c r="H280" s="237">
        <v>8</v>
      </c>
      <c r="I280" s="238"/>
      <c r="J280" s="233"/>
      <c r="K280" s="233"/>
      <c r="L280" s="239"/>
      <c r="M280" s="240"/>
      <c r="N280" s="241"/>
      <c r="O280" s="241"/>
      <c r="P280" s="241"/>
      <c r="Q280" s="241"/>
      <c r="R280" s="241"/>
      <c r="S280" s="241"/>
      <c r="T280" s="242"/>
      <c r="AT280" s="243" t="s">
        <v>185</v>
      </c>
      <c r="AU280" s="243" t="s">
        <v>87</v>
      </c>
      <c r="AV280" s="11" t="s">
        <v>87</v>
      </c>
      <c r="AW280" s="11" t="s">
        <v>41</v>
      </c>
      <c r="AX280" s="11" t="s">
        <v>78</v>
      </c>
      <c r="AY280" s="243" t="s">
        <v>168</v>
      </c>
    </row>
    <row r="281" s="12" customFormat="1">
      <c r="B281" s="244"/>
      <c r="C281" s="245"/>
      <c r="D281" s="234" t="s">
        <v>185</v>
      </c>
      <c r="E281" s="246" t="s">
        <v>22</v>
      </c>
      <c r="F281" s="247" t="s">
        <v>418</v>
      </c>
      <c r="G281" s="245"/>
      <c r="H281" s="246" t="s">
        <v>22</v>
      </c>
      <c r="I281" s="248"/>
      <c r="J281" s="245"/>
      <c r="K281" s="245"/>
      <c r="L281" s="249"/>
      <c r="M281" s="250"/>
      <c r="N281" s="251"/>
      <c r="O281" s="251"/>
      <c r="P281" s="251"/>
      <c r="Q281" s="251"/>
      <c r="R281" s="251"/>
      <c r="S281" s="251"/>
      <c r="T281" s="252"/>
      <c r="AT281" s="253" t="s">
        <v>185</v>
      </c>
      <c r="AU281" s="253" t="s">
        <v>87</v>
      </c>
      <c r="AV281" s="12" t="s">
        <v>24</v>
      </c>
      <c r="AW281" s="12" t="s">
        <v>41</v>
      </c>
      <c r="AX281" s="12" t="s">
        <v>78</v>
      </c>
      <c r="AY281" s="253" t="s">
        <v>168</v>
      </c>
    </row>
    <row r="282" s="11" customFormat="1">
      <c r="B282" s="232"/>
      <c r="C282" s="233"/>
      <c r="D282" s="234" t="s">
        <v>185</v>
      </c>
      <c r="E282" s="235" t="s">
        <v>22</v>
      </c>
      <c r="F282" s="236" t="s">
        <v>211</v>
      </c>
      <c r="G282" s="233"/>
      <c r="H282" s="237">
        <v>8</v>
      </c>
      <c r="I282" s="238"/>
      <c r="J282" s="233"/>
      <c r="K282" s="233"/>
      <c r="L282" s="239"/>
      <c r="M282" s="240"/>
      <c r="N282" s="241"/>
      <c r="O282" s="241"/>
      <c r="P282" s="241"/>
      <c r="Q282" s="241"/>
      <c r="R282" s="241"/>
      <c r="S282" s="241"/>
      <c r="T282" s="242"/>
      <c r="AT282" s="243" t="s">
        <v>185</v>
      </c>
      <c r="AU282" s="243" t="s">
        <v>87</v>
      </c>
      <c r="AV282" s="11" t="s">
        <v>87</v>
      </c>
      <c r="AW282" s="11" t="s">
        <v>41</v>
      </c>
      <c r="AX282" s="11" t="s">
        <v>78</v>
      </c>
      <c r="AY282" s="243" t="s">
        <v>168</v>
      </c>
    </row>
    <row r="283" s="1" customFormat="1" ht="16.5" customHeight="1">
      <c r="B283" s="45"/>
      <c r="C283" s="220" t="s">
        <v>441</v>
      </c>
      <c r="D283" s="220" t="s">
        <v>170</v>
      </c>
      <c r="E283" s="221" t="s">
        <v>442</v>
      </c>
      <c r="F283" s="222" t="s">
        <v>443</v>
      </c>
      <c r="G283" s="223" t="s">
        <v>183</v>
      </c>
      <c r="H283" s="224">
        <v>2.4079999999999999</v>
      </c>
      <c r="I283" s="225"/>
      <c r="J283" s="226">
        <f>ROUND(I283*H283,2)</f>
        <v>0</v>
      </c>
      <c r="K283" s="222" t="s">
        <v>174</v>
      </c>
      <c r="L283" s="71"/>
      <c r="M283" s="227" t="s">
        <v>22</v>
      </c>
      <c r="N283" s="228" t="s">
        <v>49</v>
      </c>
      <c r="O283" s="46"/>
      <c r="P283" s="229">
        <f>O283*H283</f>
        <v>0</v>
      </c>
      <c r="Q283" s="229">
        <v>1.94302</v>
      </c>
      <c r="R283" s="229">
        <f>Q283*H283</f>
        <v>4.6787921599999995</v>
      </c>
      <c r="S283" s="229">
        <v>0</v>
      </c>
      <c r="T283" s="230">
        <f>S283*H283</f>
        <v>0</v>
      </c>
      <c r="AR283" s="23" t="s">
        <v>175</v>
      </c>
      <c r="AT283" s="23" t="s">
        <v>170</v>
      </c>
      <c r="AU283" s="23" t="s">
        <v>87</v>
      </c>
      <c r="AY283" s="23" t="s">
        <v>168</v>
      </c>
      <c r="BE283" s="231">
        <f>IF(N283="základní",J283,0)</f>
        <v>0</v>
      </c>
      <c r="BF283" s="231">
        <f>IF(N283="snížená",J283,0)</f>
        <v>0</v>
      </c>
      <c r="BG283" s="231">
        <f>IF(N283="zákl. přenesená",J283,0)</f>
        <v>0</v>
      </c>
      <c r="BH283" s="231">
        <f>IF(N283="sníž. přenesená",J283,0)</f>
        <v>0</v>
      </c>
      <c r="BI283" s="231">
        <f>IF(N283="nulová",J283,0)</f>
        <v>0</v>
      </c>
      <c r="BJ283" s="23" t="s">
        <v>24</v>
      </c>
      <c r="BK283" s="231">
        <f>ROUND(I283*H283,2)</f>
        <v>0</v>
      </c>
      <c r="BL283" s="23" t="s">
        <v>175</v>
      </c>
      <c r="BM283" s="23" t="s">
        <v>444</v>
      </c>
    </row>
    <row r="284" s="11" customFormat="1">
      <c r="B284" s="232"/>
      <c r="C284" s="233"/>
      <c r="D284" s="234" t="s">
        <v>185</v>
      </c>
      <c r="E284" s="235" t="s">
        <v>22</v>
      </c>
      <c r="F284" s="236" t="s">
        <v>445</v>
      </c>
      <c r="G284" s="233"/>
      <c r="H284" s="237">
        <v>0.56299999999999994</v>
      </c>
      <c r="I284" s="238"/>
      <c r="J284" s="233"/>
      <c r="K284" s="233"/>
      <c r="L284" s="239"/>
      <c r="M284" s="240"/>
      <c r="N284" s="241"/>
      <c r="O284" s="241"/>
      <c r="P284" s="241"/>
      <c r="Q284" s="241"/>
      <c r="R284" s="241"/>
      <c r="S284" s="241"/>
      <c r="T284" s="242"/>
      <c r="AT284" s="243" t="s">
        <v>185</v>
      </c>
      <c r="AU284" s="243" t="s">
        <v>87</v>
      </c>
      <c r="AV284" s="11" t="s">
        <v>87</v>
      </c>
      <c r="AW284" s="11" t="s">
        <v>41</v>
      </c>
      <c r="AX284" s="11" t="s">
        <v>78</v>
      </c>
      <c r="AY284" s="243" t="s">
        <v>168</v>
      </c>
    </row>
    <row r="285" s="11" customFormat="1">
      <c r="B285" s="232"/>
      <c r="C285" s="233"/>
      <c r="D285" s="234" t="s">
        <v>185</v>
      </c>
      <c r="E285" s="235" t="s">
        <v>22</v>
      </c>
      <c r="F285" s="236" t="s">
        <v>446</v>
      </c>
      <c r="G285" s="233"/>
      <c r="H285" s="237">
        <v>0.26300000000000001</v>
      </c>
      <c r="I285" s="238"/>
      <c r="J285" s="233"/>
      <c r="K285" s="233"/>
      <c r="L285" s="239"/>
      <c r="M285" s="240"/>
      <c r="N285" s="241"/>
      <c r="O285" s="241"/>
      <c r="P285" s="241"/>
      <c r="Q285" s="241"/>
      <c r="R285" s="241"/>
      <c r="S285" s="241"/>
      <c r="T285" s="242"/>
      <c r="AT285" s="243" t="s">
        <v>185</v>
      </c>
      <c r="AU285" s="243" t="s">
        <v>87</v>
      </c>
      <c r="AV285" s="11" t="s">
        <v>87</v>
      </c>
      <c r="AW285" s="11" t="s">
        <v>41</v>
      </c>
      <c r="AX285" s="11" t="s">
        <v>78</v>
      </c>
      <c r="AY285" s="243" t="s">
        <v>168</v>
      </c>
    </row>
    <row r="286" s="11" customFormat="1">
      <c r="B286" s="232"/>
      <c r="C286" s="233"/>
      <c r="D286" s="234" t="s">
        <v>185</v>
      </c>
      <c r="E286" s="235" t="s">
        <v>22</v>
      </c>
      <c r="F286" s="236" t="s">
        <v>447</v>
      </c>
      <c r="G286" s="233"/>
      <c r="H286" s="237">
        <v>0.78000000000000003</v>
      </c>
      <c r="I286" s="238"/>
      <c r="J286" s="233"/>
      <c r="K286" s="233"/>
      <c r="L286" s="239"/>
      <c r="M286" s="240"/>
      <c r="N286" s="241"/>
      <c r="O286" s="241"/>
      <c r="P286" s="241"/>
      <c r="Q286" s="241"/>
      <c r="R286" s="241"/>
      <c r="S286" s="241"/>
      <c r="T286" s="242"/>
      <c r="AT286" s="243" t="s">
        <v>185</v>
      </c>
      <c r="AU286" s="243" t="s">
        <v>87</v>
      </c>
      <c r="AV286" s="11" t="s">
        <v>87</v>
      </c>
      <c r="AW286" s="11" t="s">
        <v>41</v>
      </c>
      <c r="AX286" s="11" t="s">
        <v>78</v>
      </c>
      <c r="AY286" s="243" t="s">
        <v>168</v>
      </c>
    </row>
    <row r="287" s="11" customFormat="1">
      <c r="B287" s="232"/>
      <c r="C287" s="233"/>
      <c r="D287" s="234" t="s">
        <v>185</v>
      </c>
      <c r="E287" s="235" t="s">
        <v>22</v>
      </c>
      <c r="F287" s="236" t="s">
        <v>448</v>
      </c>
      <c r="G287" s="233"/>
      <c r="H287" s="237">
        <v>0.084000000000000005</v>
      </c>
      <c r="I287" s="238"/>
      <c r="J287" s="233"/>
      <c r="K287" s="233"/>
      <c r="L287" s="239"/>
      <c r="M287" s="240"/>
      <c r="N287" s="241"/>
      <c r="O287" s="241"/>
      <c r="P287" s="241"/>
      <c r="Q287" s="241"/>
      <c r="R287" s="241"/>
      <c r="S287" s="241"/>
      <c r="T287" s="242"/>
      <c r="AT287" s="243" t="s">
        <v>185</v>
      </c>
      <c r="AU287" s="243" t="s">
        <v>87</v>
      </c>
      <c r="AV287" s="11" t="s">
        <v>87</v>
      </c>
      <c r="AW287" s="11" t="s">
        <v>41</v>
      </c>
      <c r="AX287" s="11" t="s">
        <v>78</v>
      </c>
      <c r="AY287" s="243" t="s">
        <v>168</v>
      </c>
    </row>
    <row r="288" s="11" customFormat="1">
      <c r="B288" s="232"/>
      <c r="C288" s="233"/>
      <c r="D288" s="234" t="s">
        <v>185</v>
      </c>
      <c r="E288" s="235" t="s">
        <v>22</v>
      </c>
      <c r="F288" s="236" t="s">
        <v>449</v>
      </c>
      <c r="G288" s="233"/>
      <c r="H288" s="237">
        <v>0.02</v>
      </c>
      <c r="I288" s="238"/>
      <c r="J288" s="233"/>
      <c r="K288" s="233"/>
      <c r="L288" s="239"/>
      <c r="M288" s="240"/>
      <c r="N288" s="241"/>
      <c r="O288" s="241"/>
      <c r="P288" s="241"/>
      <c r="Q288" s="241"/>
      <c r="R288" s="241"/>
      <c r="S288" s="241"/>
      <c r="T288" s="242"/>
      <c r="AT288" s="243" t="s">
        <v>185</v>
      </c>
      <c r="AU288" s="243" t="s">
        <v>87</v>
      </c>
      <c r="AV288" s="11" t="s">
        <v>87</v>
      </c>
      <c r="AW288" s="11" t="s">
        <v>41</v>
      </c>
      <c r="AX288" s="11" t="s">
        <v>78</v>
      </c>
      <c r="AY288" s="243" t="s">
        <v>168</v>
      </c>
    </row>
    <row r="289" s="11" customFormat="1">
      <c r="B289" s="232"/>
      <c r="C289" s="233"/>
      <c r="D289" s="234" t="s">
        <v>185</v>
      </c>
      <c r="E289" s="235" t="s">
        <v>22</v>
      </c>
      <c r="F289" s="236" t="s">
        <v>450</v>
      </c>
      <c r="G289" s="233"/>
      <c r="H289" s="237">
        <v>0.69799999999999995</v>
      </c>
      <c r="I289" s="238"/>
      <c r="J289" s="233"/>
      <c r="K289" s="233"/>
      <c r="L289" s="239"/>
      <c r="M289" s="240"/>
      <c r="N289" s="241"/>
      <c r="O289" s="241"/>
      <c r="P289" s="241"/>
      <c r="Q289" s="241"/>
      <c r="R289" s="241"/>
      <c r="S289" s="241"/>
      <c r="T289" s="242"/>
      <c r="AT289" s="243" t="s">
        <v>185</v>
      </c>
      <c r="AU289" s="243" t="s">
        <v>87</v>
      </c>
      <c r="AV289" s="11" t="s">
        <v>87</v>
      </c>
      <c r="AW289" s="11" t="s">
        <v>41</v>
      </c>
      <c r="AX289" s="11" t="s">
        <v>78</v>
      </c>
      <c r="AY289" s="243" t="s">
        <v>168</v>
      </c>
    </row>
    <row r="290" s="1" customFormat="1" ht="25.5" customHeight="1">
      <c r="B290" s="45"/>
      <c r="C290" s="220" t="s">
        <v>451</v>
      </c>
      <c r="D290" s="220" t="s">
        <v>170</v>
      </c>
      <c r="E290" s="221" t="s">
        <v>452</v>
      </c>
      <c r="F290" s="222" t="s">
        <v>453</v>
      </c>
      <c r="G290" s="223" t="s">
        <v>241</v>
      </c>
      <c r="H290" s="224">
        <v>0.45000000000000001</v>
      </c>
      <c r="I290" s="225"/>
      <c r="J290" s="226">
        <f>ROUND(I290*H290,2)</f>
        <v>0</v>
      </c>
      <c r="K290" s="222" t="s">
        <v>174</v>
      </c>
      <c r="L290" s="71"/>
      <c r="M290" s="227" t="s">
        <v>22</v>
      </c>
      <c r="N290" s="228" t="s">
        <v>49</v>
      </c>
      <c r="O290" s="46"/>
      <c r="P290" s="229">
        <f>O290*H290</f>
        <v>0</v>
      </c>
      <c r="Q290" s="229">
        <v>0.019536000000000001</v>
      </c>
      <c r="R290" s="229">
        <f>Q290*H290</f>
        <v>0.0087912000000000008</v>
      </c>
      <c r="S290" s="229">
        <v>0</v>
      </c>
      <c r="T290" s="230">
        <f>S290*H290</f>
        <v>0</v>
      </c>
      <c r="AR290" s="23" t="s">
        <v>175</v>
      </c>
      <c r="AT290" s="23" t="s">
        <v>170</v>
      </c>
      <c r="AU290" s="23" t="s">
        <v>87</v>
      </c>
      <c r="AY290" s="23" t="s">
        <v>168</v>
      </c>
      <c r="BE290" s="231">
        <f>IF(N290="základní",J290,0)</f>
        <v>0</v>
      </c>
      <c r="BF290" s="231">
        <f>IF(N290="snížená",J290,0)</f>
        <v>0</v>
      </c>
      <c r="BG290" s="231">
        <f>IF(N290="zákl. přenesená",J290,0)</f>
        <v>0</v>
      </c>
      <c r="BH290" s="231">
        <f>IF(N290="sníž. přenesená",J290,0)</f>
        <v>0</v>
      </c>
      <c r="BI290" s="231">
        <f>IF(N290="nulová",J290,0)</f>
        <v>0</v>
      </c>
      <c r="BJ290" s="23" t="s">
        <v>24</v>
      </c>
      <c r="BK290" s="231">
        <f>ROUND(I290*H290,2)</f>
        <v>0</v>
      </c>
      <c r="BL290" s="23" t="s">
        <v>175</v>
      </c>
      <c r="BM290" s="23" t="s">
        <v>454</v>
      </c>
    </row>
    <row r="291" s="12" customFormat="1">
      <c r="B291" s="244"/>
      <c r="C291" s="245"/>
      <c r="D291" s="234" t="s">
        <v>185</v>
      </c>
      <c r="E291" s="246" t="s">
        <v>22</v>
      </c>
      <c r="F291" s="247" t="s">
        <v>455</v>
      </c>
      <c r="G291" s="245"/>
      <c r="H291" s="246" t="s">
        <v>22</v>
      </c>
      <c r="I291" s="248"/>
      <c r="J291" s="245"/>
      <c r="K291" s="245"/>
      <c r="L291" s="249"/>
      <c r="M291" s="250"/>
      <c r="N291" s="251"/>
      <c r="O291" s="251"/>
      <c r="P291" s="251"/>
      <c r="Q291" s="251"/>
      <c r="R291" s="251"/>
      <c r="S291" s="251"/>
      <c r="T291" s="252"/>
      <c r="AT291" s="253" t="s">
        <v>185</v>
      </c>
      <c r="AU291" s="253" t="s">
        <v>87</v>
      </c>
      <c r="AV291" s="12" t="s">
        <v>24</v>
      </c>
      <c r="AW291" s="12" t="s">
        <v>41</v>
      </c>
      <c r="AX291" s="12" t="s">
        <v>78</v>
      </c>
      <c r="AY291" s="253" t="s">
        <v>168</v>
      </c>
    </row>
    <row r="292" s="11" customFormat="1">
      <c r="B292" s="232"/>
      <c r="C292" s="233"/>
      <c r="D292" s="234" t="s">
        <v>185</v>
      </c>
      <c r="E292" s="235" t="s">
        <v>22</v>
      </c>
      <c r="F292" s="236" t="s">
        <v>456</v>
      </c>
      <c r="G292" s="233"/>
      <c r="H292" s="237">
        <v>0.36099999999999999</v>
      </c>
      <c r="I292" s="238"/>
      <c r="J292" s="233"/>
      <c r="K292" s="233"/>
      <c r="L292" s="239"/>
      <c r="M292" s="240"/>
      <c r="N292" s="241"/>
      <c r="O292" s="241"/>
      <c r="P292" s="241"/>
      <c r="Q292" s="241"/>
      <c r="R292" s="241"/>
      <c r="S292" s="241"/>
      <c r="T292" s="242"/>
      <c r="AT292" s="243" t="s">
        <v>185</v>
      </c>
      <c r="AU292" s="243" t="s">
        <v>87</v>
      </c>
      <c r="AV292" s="11" t="s">
        <v>87</v>
      </c>
      <c r="AW292" s="11" t="s">
        <v>41</v>
      </c>
      <c r="AX292" s="11" t="s">
        <v>78</v>
      </c>
      <c r="AY292" s="243" t="s">
        <v>168</v>
      </c>
    </row>
    <row r="293" s="12" customFormat="1">
      <c r="B293" s="244"/>
      <c r="C293" s="245"/>
      <c r="D293" s="234" t="s">
        <v>185</v>
      </c>
      <c r="E293" s="246" t="s">
        <v>22</v>
      </c>
      <c r="F293" s="247" t="s">
        <v>457</v>
      </c>
      <c r="G293" s="245"/>
      <c r="H293" s="246" t="s">
        <v>22</v>
      </c>
      <c r="I293" s="248"/>
      <c r="J293" s="245"/>
      <c r="K293" s="245"/>
      <c r="L293" s="249"/>
      <c r="M293" s="250"/>
      <c r="N293" s="251"/>
      <c r="O293" s="251"/>
      <c r="P293" s="251"/>
      <c r="Q293" s="251"/>
      <c r="R293" s="251"/>
      <c r="S293" s="251"/>
      <c r="T293" s="252"/>
      <c r="AT293" s="253" t="s">
        <v>185</v>
      </c>
      <c r="AU293" s="253" t="s">
        <v>87</v>
      </c>
      <c r="AV293" s="12" t="s">
        <v>24</v>
      </c>
      <c r="AW293" s="12" t="s">
        <v>41</v>
      </c>
      <c r="AX293" s="12" t="s">
        <v>78</v>
      </c>
      <c r="AY293" s="253" t="s">
        <v>168</v>
      </c>
    </row>
    <row r="294" s="11" customFormat="1">
      <c r="B294" s="232"/>
      <c r="C294" s="233"/>
      <c r="D294" s="234" t="s">
        <v>185</v>
      </c>
      <c r="E294" s="235" t="s">
        <v>22</v>
      </c>
      <c r="F294" s="236" t="s">
        <v>458</v>
      </c>
      <c r="G294" s="233"/>
      <c r="H294" s="237">
        <v>0.088999999999999996</v>
      </c>
      <c r="I294" s="238"/>
      <c r="J294" s="233"/>
      <c r="K294" s="233"/>
      <c r="L294" s="239"/>
      <c r="M294" s="240"/>
      <c r="N294" s="241"/>
      <c r="O294" s="241"/>
      <c r="P294" s="241"/>
      <c r="Q294" s="241"/>
      <c r="R294" s="241"/>
      <c r="S294" s="241"/>
      <c r="T294" s="242"/>
      <c r="AT294" s="243" t="s">
        <v>185</v>
      </c>
      <c r="AU294" s="243" t="s">
        <v>87</v>
      </c>
      <c r="AV294" s="11" t="s">
        <v>87</v>
      </c>
      <c r="AW294" s="11" t="s">
        <v>41</v>
      </c>
      <c r="AX294" s="11" t="s">
        <v>78</v>
      </c>
      <c r="AY294" s="243" t="s">
        <v>168</v>
      </c>
    </row>
    <row r="295" s="1" customFormat="1" ht="16.5" customHeight="1">
      <c r="B295" s="45"/>
      <c r="C295" s="254" t="s">
        <v>459</v>
      </c>
      <c r="D295" s="254" t="s">
        <v>460</v>
      </c>
      <c r="E295" s="255" t="s">
        <v>461</v>
      </c>
      <c r="F295" s="256" t="s">
        <v>462</v>
      </c>
      <c r="G295" s="257" t="s">
        <v>241</v>
      </c>
      <c r="H295" s="258">
        <v>0.096000000000000002</v>
      </c>
      <c r="I295" s="259"/>
      <c r="J295" s="260">
        <f>ROUND(I295*H295,2)</f>
        <v>0</v>
      </c>
      <c r="K295" s="256" t="s">
        <v>174</v>
      </c>
      <c r="L295" s="261"/>
      <c r="M295" s="262" t="s">
        <v>22</v>
      </c>
      <c r="N295" s="263" t="s">
        <v>49</v>
      </c>
      <c r="O295" s="46"/>
      <c r="P295" s="229">
        <f>O295*H295</f>
        <v>0</v>
      </c>
      <c r="Q295" s="229">
        <v>1</v>
      </c>
      <c r="R295" s="229">
        <f>Q295*H295</f>
        <v>0.096000000000000002</v>
      </c>
      <c r="S295" s="229">
        <v>0</v>
      </c>
      <c r="T295" s="230">
        <f>S295*H295</f>
        <v>0</v>
      </c>
      <c r="AR295" s="23" t="s">
        <v>211</v>
      </c>
      <c r="AT295" s="23" t="s">
        <v>460</v>
      </c>
      <c r="AU295" s="23" t="s">
        <v>87</v>
      </c>
      <c r="AY295" s="23" t="s">
        <v>168</v>
      </c>
      <c r="BE295" s="231">
        <f>IF(N295="základní",J295,0)</f>
        <v>0</v>
      </c>
      <c r="BF295" s="231">
        <f>IF(N295="snížená",J295,0)</f>
        <v>0</v>
      </c>
      <c r="BG295" s="231">
        <f>IF(N295="zákl. přenesená",J295,0)</f>
        <v>0</v>
      </c>
      <c r="BH295" s="231">
        <f>IF(N295="sníž. přenesená",J295,0)</f>
        <v>0</v>
      </c>
      <c r="BI295" s="231">
        <f>IF(N295="nulová",J295,0)</f>
        <v>0</v>
      </c>
      <c r="BJ295" s="23" t="s">
        <v>24</v>
      </c>
      <c r="BK295" s="231">
        <f>ROUND(I295*H295,2)</f>
        <v>0</v>
      </c>
      <c r="BL295" s="23" t="s">
        <v>175</v>
      </c>
      <c r="BM295" s="23" t="s">
        <v>463</v>
      </c>
    </row>
    <row r="296" s="1" customFormat="1">
      <c r="B296" s="45"/>
      <c r="C296" s="73"/>
      <c r="D296" s="234" t="s">
        <v>464</v>
      </c>
      <c r="E296" s="73"/>
      <c r="F296" s="264" t="s">
        <v>465</v>
      </c>
      <c r="G296" s="73"/>
      <c r="H296" s="73"/>
      <c r="I296" s="190"/>
      <c r="J296" s="73"/>
      <c r="K296" s="73"/>
      <c r="L296" s="71"/>
      <c r="M296" s="265"/>
      <c r="N296" s="46"/>
      <c r="O296" s="46"/>
      <c r="P296" s="46"/>
      <c r="Q296" s="46"/>
      <c r="R296" s="46"/>
      <c r="S296" s="46"/>
      <c r="T296" s="94"/>
      <c r="AT296" s="23" t="s">
        <v>464</v>
      </c>
      <c r="AU296" s="23" t="s">
        <v>87</v>
      </c>
    </row>
    <row r="297" s="11" customFormat="1">
      <c r="B297" s="232"/>
      <c r="C297" s="233"/>
      <c r="D297" s="234" t="s">
        <v>185</v>
      </c>
      <c r="E297" s="233"/>
      <c r="F297" s="236" t="s">
        <v>466</v>
      </c>
      <c r="G297" s="233"/>
      <c r="H297" s="237">
        <v>0.096000000000000002</v>
      </c>
      <c r="I297" s="238"/>
      <c r="J297" s="233"/>
      <c r="K297" s="233"/>
      <c r="L297" s="239"/>
      <c r="M297" s="240"/>
      <c r="N297" s="241"/>
      <c r="O297" s="241"/>
      <c r="P297" s="241"/>
      <c r="Q297" s="241"/>
      <c r="R297" s="241"/>
      <c r="S297" s="241"/>
      <c r="T297" s="242"/>
      <c r="AT297" s="243" t="s">
        <v>185</v>
      </c>
      <c r="AU297" s="243" t="s">
        <v>87</v>
      </c>
      <c r="AV297" s="11" t="s">
        <v>87</v>
      </c>
      <c r="AW297" s="11" t="s">
        <v>6</v>
      </c>
      <c r="AX297" s="11" t="s">
        <v>24</v>
      </c>
      <c r="AY297" s="243" t="s">
        <v>168</v>
      </c>
    </row>
    <row r="298" s="1" customFormat="1" ht="16.5" customHeight="1">
      <c r="B298" s="45"/>
      <c r="C298" s="254" t="s">
        <v>467</v>
      </c>
      <c r="D298" s="254" t="s">
        <v>460</v>
      </c>
      <c r="E298" s="255" t="s">
        <v>468</v>
      </c>
      <c r="F298" s="256" t="s">
        <v>469</v>
      </c>
      <c r="G298" s="257" t="s">
        <v>241</v>
      </c>
      <c r="H298" s="258">
        <v>0.39000000000000001</v>
      </c>
      <c r="I298" s="259"/>
      <c r="J298" s="260">
        <f>ROUND(I298*H298,2)</f>
        <v>0</v>
      </c>
      <c r="K298" s="256" t="s">
        <v>174</v>
      </c>
      <c r="L298" s="261"/>
      <c r="M298" s="262" t="s">
        <v>22</v>
      </c>
      <c r="N298" s="263" t="s">
        <v>49</v>
      </c>
      <c r="O298" s="46"/>
      <c r="P298" s="229">
        <f>O298*H298</f>
        <v>0</v>
      </c>
      <c r="Q298" s="229">
        <v>1</v>
      </c>
      <c r="R298" s="229">
        <f>Q298*H298</f>
        <v>0.39000000000000001</v>
      </c>
      <c r="S298" s="229">
        <v>0</v>
      </c>
      <c r="T298" s="230">
        <f>S298*H298</f>
        <v>0</v>
      </c>
      <c r="AR298" s="23" t="s">
        <v>211</v>
      </c>
      <c r="AT298" s="23" t="s">
        <v>460</v>
      </c>
      <c r="AU298" s="23" t="s">
        <v>87</v>
      </c>
      <c r="AY298" s="23" t="s">
        <v>168</v>
      </c>
      <c r="BE298" s="231">
        <f>IF(N298="základní",J298,0)</f>
        <v>0</v>
      </c>
      <c r="BF298" s="231">
        <f>IF(N298="snížená",J298,0)</f>
        <v>0</v>
      </c>
      <c r="BG298" s="231">
        <f>IF(N298="zákl. přenesená",J298,0)</f>
        <v>0</v>
      </c>
      <c r="BH298" s="231">
        <f>IF(N298="sníž. přenesená",J298,0)</f>
        <v>0</v>
      </c>
      <c r="BI298" s="231">
        <f>IF(N298="nulová",J298,0)</f>
        <v>0</v>
      </c>
      <c r="BJ298" s="23" t="s">
        <v>24</v>
      </c>
      <c r="BK298" s="231">
        <f>ROUND(I298*H298,2)</f>
        <v>0</v>
      </c>
      <c r="BL298" s="23" t="s">
        <v>175</v>
      </c>
      <c r="BM298" s="23" t="s">
        <v>470</v>
      </c>
    </row>
    <row r="299" s="1" customFormat="1">
      <c r="B299" s="45"/>
      <c r="C299" s="73"/>
      <c r="D299" s="234" t="s">
        <v>464</v>
      </c>
      <c r="E299" s="73"/>
      <c r="F299" s="264" t="s">
        <v>471</v>
      </c>
      <c r="G299" s="73"/>
      <c r="H299" s="73"/>
      <c r="I299" s="190"/>
      <c r="J299" s="73"/>
      <c r="K299" s="73"/>
      <c r="L299" s="71"/>
      <c r="M299" s="265"/>
      <c r="N299" s="46"/>
      <c r="O299" s="46"/>
      <c r="P299" s="46"/>
      <c r="Q299" s="46"/>
      <c r="R299" s="46"/>
      <c r="S299" s="46"/>
      <c r="T299" s="94"/>
      <c r="AT299" s="23" t="s">
        <v>464</v>
      </c>
      <c r="AU299" s="23" t="s">
        <v>87</v>
      </c>
    </row>
    <row r="300" s="11" customFormat="1">
      <c r="B300" s="232"/>
      <c r="C300" s="233"/>
      <c r="D300" s="234" t="s">
        <v>185</v>
      </c>
      <c r="E300" s="233"/>
      <c r="F300" s="236" t="s">
        <v>472</v>
      </c>
      <c r="G300" s="233"/>
      <c r="H300" s="237">
        <v>0.39000000000000001</v>
      </c>
      <c r="I300" s="238"/>
      <c r="J300" s="233"/>
      <c r="K300" s="233"/>
      <c r="L300" s="239"/>
      <c r="M300" s="240"/>
      <c r="N300" s="241"/>
      <c r="O300" s="241"/>
      <c r="P300" s="241"/>
      <c r="Q300" s="241"/>
      <c r="R300" s="241"/>
      <c r="S300" s="241"/>
      <c r="T300" s="242"/>
      <c r="AT300" s="243" t="s">
        <v>185</v>
      </c>
      <c r="AU300" s="243" t="s">
        <v>87</v>
      </c>
      <c r="AV300" s="11" t="s">
        <v>87</v>
      </c>
      <c r="AW300" s="11" t="s">
        <v>6</v>
      </c>
      <c r="AX300" s="11" t="s">
        <v>24</v>
      </c>
      <c r="AY300" s="243" t="s">
        <v>168</v>
      </c>
    </row>
    <row r="301" s="1" customFormat="1" ht="25.5" customHeight="1">
      <c r="B301" s="45"/>
      <c r="C301" s="220" t="s">
        <v>473</v>
      </c>
      <c r="D301" s="220" t="s">
        <v>170</v>
      </c>
      <c r="E301" s="221" t="s">
        <v>474</v>
      </c>
      <c r="F301" s="222" t="s">
        <v>475</v>
      </c>
      <c r="G301" s="223" t="s">
        <v>241</v>
      </c>
      <c r="H301" s="224">
        <v>1.083</v>
      </c>
      <c r="I301" s="225"/>
      <c r="J301" s="226">
        <f>ROUND(I301*H301,2)</f>
        <v>0</v>
      </c>
      <c r="K301" s="222" t="s">
        <v>174</v>
      </c>
      <c r="L301" s="71"/>
      <c r="M301" s="227" t="s">
        <v>22</v>
      </c>
      <c r="N301" s="228" t="s">
        <v>49</v>
      </c>
      <c r="O301" s="46"/>
      <c r="P301" s="229">
        <f>O301*H301</f>
        <v>0</v>
      </c>
      <c r="Q301" s="229">
        <v>0.017094000000000002</v>
      </c>
      <c r="R301" s="229">
        <f>Q301*H301</f>
        <v>0.018512802000000002</v>
      </c>
      <c r="S301" s="229">
        <v>0</v>
      </c>
      <c r="T301" s="230">
        <f>S301*H301</f>
        <v>0</v>
      </c>
      <c r="AR301" s="23" t="s">
        <v>175</v>
      </c>
      <c r="AT301" s="23" t="s">
        <v>170</v>
      </c>
      <c r="AU301" s="23" t="s">
        <v>87</v>
      </c>
      <c r="AY301" s="23" t="s">
        <v>168</v>
      </c>
      <c r="BE301" s="231">
        <f>IF(N301="základní",J301,0)</f>
        <v>0</v>
      </c>
      <c r="BF301" s="231">
        <f>IF(N301="snížená",J301,0)</f>
        <v>0</v>
      </c>
      <c r="BG301" s="231">
        <f>IF(N301="zákl. přenesená",J301,0)</f>
        <v>0</v>
      </c>
      <c r="BH301" s="231">
        <f>IF(N301="sníž. přenesená",J301,0)</f>
        <v>0</v>
      </c>
      <c r="BI301" s="231">
        <f>IF(N301="nulová",J301,0)</f>
        <v>0</v>
      </c>
      <c r="BJ301" s="23" t="s">
        <v>24</v>
      </c>
      <c r="BK301" s="231">
        <f>ROUND(I301*H301,2)</f>
        <v>0</v>
      </c>
      <c r="BL301" s="23" t="s">
        <v>175</v>
      </c>
      <c r="BM301" s="23" t="s">
        <v>476</v>
      </c>
    </row>
    <row r="302" s="12" customFormat="1">
      <c r="B302" s="244"/>
      <c r="C302" s="245"/>
      <c r="D302" s="234" t="s">
        <v>185</v>
      </c>
      <c r="E302" s="246" t="s">
        <v>22</v>
      </c>
      <c r="F302" s="247" t="s">
        <v>477</v>
      </c>
      <c r="G302" s="245"/>
      <c r="H302" s="246" t="s">
        <v>22</v>
      </c>
      <c r="I302" s="248"/>
      <c r="J302" s="245"/>
      <c r="K302" s="245"/>
      <c r="L302" s="249"/>
      <c r="M302" s="250"/>
      <c r="N302" s="251"/>
      <c r="O302" s="251"/>
      <c r="P302" s="251"/>
      <c r="Q302" s="251"/>
      <c r="R302" s="251"/>
      <c r="S302" s="251"/>
      <c r="T302" s="252"/>
      <c r="AT302" s="253" t="s">
        <v>185</v>
      </c>
      <c r="AU302" s="253" t="s">
        <v>87</v>
      </c>
      <c r="AV302" s="12" t="s">
        <v>24</v>
      </c>
      <c r="AW302" s="12" t="s">
        <v>41</v>
      </c>
      <c r="AX302" s="12" t="s">
        <v>78</v>
      </c>
      <c r="AY302" s="253" t="s">
        <v>168</v>
      </c>
    </row>
    <row r="303" s="11" customFormat="1">
      <c r="B303" s="232"/>
      <c r="C303" s="233"/>
      <c r="D303" s="234" t="s">
        <v>185</v>
      </c>
      <c r="E303" s="235" t="s">
        <v>22</v>
      </c>
      <c r="F303" s="236" t="s">
        <v>478</v>
      </c>
      <c r="G303" s="233"/>
      <c r="H303" s="237">
        <v>0.57099999999999995</v>
      </c>
      <c r="I303" s="238"/>
      <c r="J303" s="233"/>
      <c r="K303" s="233"/>
      <c r="L303" s="239"/>
      <c r="M303" s="240"/>
      <c r="N303" s="241"/>
      <c r="O303" s="241"/>
      <c r="P303" s="241"/>
      <c r="Q303" s="241"/>
      <c r="R303" s="241"/>
      <c r="S303" s="241"/>
      <c r="T303" s="242"/>
      <c r="AT303" s="243" t="s">
        <v>185</v>
      </c>
      <c r="AU303" s="243" t="s">
        <v>87</v>
      </c>
      <c r="AV303" s="11" t="s">
        <v>87</v>
      </c>
      <c r="AW303" s="11" t="s">
        <v>41</v>
      </c>
      <c r="AX303" s="11" t="s">
        <v>78</v>
      </c>
      <c r="AY303" s="243" t="s">
        <v>168</v>
      </c>
    </row>
    <row r="304" s="12" customFormat="1">
      <c r="B304" s="244"/>
      <c r="C304" s="245"/>
      <c r="D304" s="234" t="s">
        <v>185</v>
      </c>
      <c r="E304" s="246" t="s">
        <v>22</v>
      </c>
      <c r="F304" s="247" t="s">
        <v>479</v>
      </c>
      <c r="G304" s="245"/>
      <c r="H304" s="246" t="s">
        <v>22</v>
      </c>
      <c r="I304" s="248"/>
      <c r="J304" s="245"/>
      <c r="K304" s="245"/>
      <c r="L304" s="249"/>
      <c r="M304" s="250"/>
      <c r="N304" s="251"/>
      <c r="O304" s="251"/>
      <c r="P304" s="251"/>
      <c r="Q304" s="251"/>
      <c r="R304" s="251"/>
      <c r="S304" s="251"/>
      <c r="T304" s="252"/>
      <c r="AT304" s="253" t="s">
        <v>185</v>
      </c>
      <c r="AU304" s="253" t="s">
        <v>87</v>
      </c>
      <c r="AV304" s="12" t="s">
        <v>24</v>
      </c>
      <c r="AW304" s="12" t="s">
        <v>41</v>
      </c>
      <c r="AX304" s="12" t="s">
        <v>78</v>
      </c>
      <c r="AY304" s="253" t="s">
        <v>168</v>
      </c>
    </row>
    <row r="305" s="11" customFormat="1">
      <c r="B305" s="232"/>
      <c r="C305" s="233"/>
      <c r="D305" s="234" t="s">
        <v>185</v>
      </c>
      <c r="E305" s="235" t="s">
        <v>22</v>
      </c>
      <c r="F305" s="236" t="s">
        <v>480</v>
      </c>
      <c r="G305" s="233"/>
      <c r="H305" s="237">
        <v>0.158</v>
      </c>
      <c r="I305" s="238"/>
      <c r="J305" s="233"/>
      <c r="K305" s="233"/>
      <c r="L305" s="239"/>
      <c r="M305" s="240"/>
      <c r="N305" s="241"/>
      <c r="O305" s="241"/>
      <c r="P305" s="241"/>
      <c r="Q305" s="241"/>
      <c r="R305" s="241"/>
      <c r="S305" s="241"/>
      <c r="T305" s="242"/>
      <c r="AT305" s="243" t="s">
        <v>185</v>
      </c>
      <c r="AU305" s="243" t="s">
        <v>87</v>
      </c>
      <c r="AV305" s="11" t="s">
        <v>87</v>
      </c>
      <c r="AW305" s="11" t="s">
        <v>41</v>
      </c>
      <c r="AX305" s="11" t="s">
        <v>78</v>
      </c>
      <c r="AY305" s="243" t="s">
        <v>168</v>
      </c>
    </row>
    <row r="306" s="12" customFormat="1">
      <c r="B306" s="244"/>
      <c r="C306" s="245"/>
      <c r="D306" s="234" t="s">
        <v>185</v>
      </c>
      <c r="E306" s="246" t="s">
        <v>22</v>
      </c>
      <c r="F306" s="247" t="s">
        <v>481</v>
      </c>
      <c r="G306" s="245"/>
      <c r="H306" s="246" t="s">
        <v>22</v>
      </c>
      <c r="I306" s="248"/>
      <c r="J306" s="245"/>
      <c r="K306" s="245"/>
      <c r="L306" s="249"/>
      <c r="M306" s="250"/>
      <c r="N306" s="251"/>
      <c r="O306" s="251"/>
      <c r="P306" s="251"/>
      <c r="Q306" s="251"/>
      <c r="R306" s="251"/>
      <c r="S306" s="251"/>
      <c r="T306" s="252"/>
      <c r="AT306" s="253" t="s">
        <v>185</v>
      </c>
      <c r="AU306" s="253" t="s">
        <v>87</v>
      </c>
      <c r="AV306" s="12" t="s">
        <v>24</v>
      </c>
      <c r="AW306" s="12" t="s">
        <v>41</v>
      </c>
      <c r="AX306" s="12" t="s">
        <v>78</v>
      </c>
      <c r="AY306" s="253" t="s">
        <v>168</v>
      </c>
    </row>
    <row r="307" s="11" customFormat="1">
      <c r="B307" s="232"/>
      <c r="C307" s="233"/>
      <c r="D307" s="234" t="s">
        <v>185</v>
      </c>
      <c r="E307" s="235" t="s">
        <v>22</v>
      </c>
      <c r="F307" s="236" t="s">
        <v>482</v>
      </c>
      <c r="G307" s="233"/>
      <c r="H307" s="237">
        <v>0.16500000000000001</v>
      </c>
      <c r="I307" s="238"/>
      <c r="J307" s="233"/>
      <c r="K307" s="233"/>
      <c r="L307" s="239"/>
      <c r="M307" s="240"/>
      <c r="N307" s="241"/>
      <c r="O307" s="241"/>
      <c r="P307" s="241"/>
      <c r="Q307" s="241"/>
      <c r="R307" s="241"/>
      <c r="S307" s="241"/>
      <c r="T307" s="242"/>
      <c r="AT307" s="243" t="s">
        <v>185</v>
      </c>
      <c r="AU307" s="243" t="s">
        <v>87</v>
      </c>
      <c r="AV307" s="11" t="s">
        <v>87</v>
      </c>
      <c r="AW307" s="11" t="s">
        <v>41</v>
      </c>
      <c r="AX307" s="11" t="s">
        <v>78</v>
      </c>
      <c r="AY307" s="243" t="s">
        <v>168</v>
      </c>
    </row>
    <row r="308" s="12" customFormat="1">
      <c r="B308" s="244"/>
      <c r="C308" s="245"/>
      <c r="D308" s="234" t="s">
        <v>185</v>
      </c>
      <c r="E308" s="246" t="s">
        <v>22</v>
      </c>
      <c r="F308" s="247" t="s">
        <v>483</v>
      </c>
      <c r="G308" s="245"/>
      <c r="H308" s="246" t="s">
        <v>22</v>
      </c>
      <c r="I308" s="248"/>
      <c r="J308" s="245"/>
      <c r="K308" s="245"/>
      <c r="L308" s="249"/>
      <c r="M308" s="250"/>
      <c r="N308" s="251"/>
      <c r="O308" s="251"/>
      <c r="P308" s="251"/>
      <c r="Q308" s="251"/>
      <c r="R308" s="251"/>
      <c r="S308" s="251"/>
      <c r="T308" s="252"/>
      <c r="AT308" s="253" t="s">
        <v>185</v>
      </c>
      <c r="AU308" s="253" t="s">
        <v>87</v>
      </c>
      <c r="AV308" s="12" t="s">
        <v>24</v>
      </c>
      <c r="AW308" s="12" t="s">
        <v>41</v>
      </c>
      <c r="AX308" s="12" t="s">
        <v>78</v>
      </c>
      <c r="AY308" s="253" t="s">
        <v>168</v>
      </c>
    </row>
    <row r="309" s="11" customFormat="1">
      <c r="B309" s="232"/>
      <c r="C309" s="233"/>
      <c r="D309" s="234" t="s">
        <v>185</v>
      </c>
      <c r="E309" s="235" t="s">
        <v>22</v>
      </c>
      <c r="F309" s="236" t="s">
        <v>484</v>
      </c>
      <c r="G309" s="233"/>
      <c r="H309" s="237">
        <v>0.189</v>
      </c>
      <c r="I309" s="238"/>
      <c r="J309" s="233"/>
      <c r="K309" s="233"/>
      <c r="L309" s="239"/>
      <c r="M309" s="240"/>
      <c r="N309" s="241"/>
      <c r="O309" s="241"/>
      <c r="P309" s="241"/>
      <c r="Q309" s="241"/>
      <c r="R309" s="241"/>
      <c r="S309" s="241"/>
      <c r="T309" s="242"/>
      <c r="AT309" s="243" t="s">
        <v>185</v>
      </c>
      <c r="AU309" s="243" t="s">
        <v>87</v>
      </c>
      <c r="AV309" s="11" t="s">
        <v>87</v>
      </c>
      <c r="AW309" s="11" t="s">
        <v>41</v>
      </c>
      <c r="AX309" s="11" t="s">
        <v>78</v>
      </c>
      <c r="AY309" s="243" t="s">
        <v>168</v>
      </c>
    </row>
    <row r="310" s="1" customFormat="1" ht="16.5" customHeight="1">
      <c r="B310" s="45"/>
      <c r="C310" s="254" t="s">
        <v>485</v>
      </c>
      <c r="D310" s="254" t="s">
        <v>460</v>
      </c>
      <c r="E310" s="255" t="s">
        <v>486</v>
      </c>
      <c r="F310" s="256" t="s">
        <v>487</v>
      </c>
      <c r="G310" s="257" t="s">
        <v>241</v>
      </c>
      <c r="H310" s="258">
        <v>0.61699999999999999</v>
      </c>
      <c r="I310" s="259"/>
      <c r="J310" s="260">
        <f>ROUND(I310*H310,2)</f>
        <v>0</v>
      </c>
      <c r="K310" s="256" t="s">
        <v>174</v>
      </c>
      <c r="L310" s="261"/>
      <c r="M310" s="262" t="s">
        <v>22</v>
      </c>
      <c r="N310" s="263" t="s">
        <v>49</v>
      </c>
      <c r="O310" s="46"/>
      <c r="P310" s="229">
        <f>O310*H310</f>
        <v>0</v>
      </c>
      <c r="Q310" s="229">
        <v>1</v>
      </c>
      <c r="R310" s="229">
        <f>Q310*H310</f>
        <v>0.61699999999999999</v>
      </c>
      <c r="S310" s="229">
        <v>0</v>
      </c>
      <c r="T310" s="230">
        <f>S310*H310</f>
        <v>0</v>
      </c>
      <c r="AR310" s="23" t="s">
        <v>211</v>
      </c>
      <c r="AT310" s="23" t="s">
        <v>460</v>
      </c>
      <c r="AU310" s="23" t="s">
        <v>87</v>
      </c>
      <c r="AY310" s="23" t="s">
        <v>168</v>
      </c>
      <c r="BE310" s="231">
        <f>IF(N310="základní",J310,0)</f>
        <v>0</v>
      </c>
      <c r="BF310" s="231">
        <f>IF(N310="snížená",J310,0)</f>
        <v>0</v>
      </c>
      <c r="BG310" s="231">
        <f>IF(N310="zákl. přenesená",J310,0)</f>
        <v>0</v>
      </c>
      <c r="BH310" s="231">
        <f>IF(N310="sníž. přenesená",J310,0)</f>
        <v>0</v>
      </c>
      <c r="BI310" s="231">
        <f>IF(N310="nulová",J310,0)</f>
        <v>0</v>
      </c>
      <c r="BJ310" s="23" t="s">
        <v>24</v>
      </c>
      <c r="BK310" s="231">
        <f>ROUND(I310*H310,2)</f>
        <v>0</v>
      </c>
      <c r="BL310" s="23" t="s">
        <v>175</v>
      </c>
      <c r="BM310" s="23" t="s">
        <v>488</v>
      </c>
    </row>
    <row r="311" s="1" customFormat="1">
      <c r="B311" s="45"/>
      <c r="C311" s="73"/>
      <c r="D311" s="234" t="s">
        <v>464</v>
      </c>
      <c r="E311" s="73"/>
      <c r="F311" s="264" t="s">
        <v>489</v>
      </c>
      <c r="G311" s="73"/>
      <c r="H311" s="73"/>
      <c r="I311" s="190"/>
      <c r="J311" s="73"/>
      <c r="K311" s="73"/>
      <c r="L311" s="71"/>
      <c r="M311" s="265"/>
      <c r="N311" s="46"/>
      <c r="O311" s="46"/>
      <c r="P311" s="46"/>
      <c r="Q311" s="46"/>
      <c r="R311" s="46"/>
      <c r="S311" s="46"/>
      <c r="T311" s="94"/>
      <c r="AT311" s="23" t="s">
        <v>464</v>
      </c>
      <c r="AU311" s="23" t="s">
        <v>87</v>
      </c>
    </row>
    <row r="312" s="11" customFormat="1">
      <c r="B312" s="232"/>
      <c r="C312" s="233"/>
      <c r="D312" s="234" t="s">
        <v>185</v>
      </c>
      <c r="E312" s="233"/>
      <c r="F312" s="236" t="s">
        <v>490</v>
      </c>
      <c r="G312" s="233"/>
      <c r="H312" s="237">
        <v>0.61699999999999999</v>
      </c>
      <c r="I312" s="238"/>
      <c r="J312" s="233"/>
      <c r="K312" s="233"/>
      <c r="L312" s="239"/>
      <c r="M312" s="240"/>
      <c r="N312" s="241"/>
      <c r="O312" s="241"/>
      <c r="P312" s="241"/>
      <c r="Q312" s="241"/>
      <c r="R312" s="241"/>
      <c r="S312" s="241"/>
      <c r="T312" s="242"/>
      <c r="AT312" s="243" t="s">
        <v>185</v>
      </c>
      <c r="AU312" s="243" t="s">
        <v>87</v>
      </c>
      <c r="AV312" s="11" t="s">
        <v>87</v>
      </c>
      <c r="AW312" s="11" t="s">
        <v>6</v>
      </c>
      <c r="AX312" s="11" t="s">
        <v>24</v>
      </c>
      <c r="AY312" s="243" t="s">
        <v>168</v>
      </c>
    </row>
    <row r="313" s="1" customFormat="1" ht="16.5" customHeight="1">
      <c r="B313" s="45"/>
      <c r="C313" s="254" t="s">
        <v>491</v>
      </c>
      <c r="D313" s="254" t="s">
        <v>460</v>
      </c>
      <c r="E313" s="255" t="s">
        <v>492</v>
      </c>
      <c r="F313" s="256" t="s">
        <v>493</v>
      </c>
      <c r="G313" s="257" t="s">
        <v>241</v>
      </c>
      <c r="H313" s="258">
        <v>0.17100000000000001</v>
      </c>
      <c r="I313" s="259"/>
      <c r="J313" s="260">
        <f>ROUND(I313*H313,2)</f>
        <v>0</v>
      </c>
      <c r="K313" s="256" t="s">
        <v>174</v>
      </c>
      <c r="L313" s="261"/>
      <c r="M313" s="262" t="s">
        <v>22</v>
      </c>
      <c r="N313" s="263" t="s">
        <v>49</v>
      </c>
      <c r="O313" s="46"/>
      <c r="P313" s="229">
        <f>O313*H313</f>
        <v>0</v>
      </c>
      <c r="Q313" s="229">
        <v>1</v>
      </c>
      <c r="R313" s="229">
        <f>Q313*H313</f>
        <v>0.17100000000000001</v>
      </c>
      <c r="S313" s="229">
        <v>0</v>
      </c>
      <c r="T313" s="230">
        <f>S313*H313</f>
        <v>0</v>
      </c>
      <c r="AR313" s="23" t="s">
        <v>211</v>
      </c>
      <c r="AT313" s="23" t="s">
        <v>460</v>
      </c>
      <c r="AU313" s="23" t="s">
        <v>87</v>
      </c>
      <c r="AY313" s="23" t="s">
        <v>168</v>
      </c>
      <c r="BE313" s="231">
        <f>IF(N313="základní",J313,0)</f>
        <v>0</v>
      </c>
      <c r="BF313" s="231">
        <f>IF(N313="snížená",J313,0)</f>
        <v>0</v>
      </c>
      <c r="BG313" s="231">
        <f>IF(N313="zákl. přenesená",J313,0)</f>
        <v>0</v>
      </c>
      <c r="BH313" s="231">
        <f>IF(N313="sníž. přenesená",J313,0)</f>
        <v>0</v>
      </c>
      <c r="BI313" s="231">
        <f>IF(N313="nulová",J313,0)</f>
        <v>0</v>
      </c>
      <c r="BJ313" s="23" t="s">
        <v>24</v>
      </c>
      <c r="BK313" s="231">
        <f>ROUND(I313*H313,2)</f>
        <v>0</v>
      </c>
      <c r="BL313" s="23" t="s">
        <v>175</v>
      </c>
      <c r="BM313" s="23" t="s">
        <v>494</v>
      </c>
    </row>
    <row r="314" s="1" customFormat="1">
      <c r="B314" s="45"/>
      <c r="C314" s="73"/>
      <c r="D314" s="234" t="s">
        <v>464</v>
      </c>
      <c r="E314" s="73"/>
      <c r="F314" s="264" t="s">
        <v>495</v>
      </c>
      <c r="G314" s="73"/>
      <c r="H314" s="73"/>
      <c r="I314" s="190"/>
      <c r="J314" s="73"/>
      <c r="K314" s="73"/>
      <c r="L314" s="71"/>
      <c r="M314" s="265"/>
      <c r="N314" s="46"/>
      <c r="O314" s="46"/>
      <c r="P314" s="46"/>
      <c r="Q314" s="46"/>
      <c r="R314" s="46"/>
      <c r="S314" s="46"/>
      <c r="T314" s="94"/>
      <c r="AT314" s="23" t="s">
        <v>464</v>
      </c>
      <c r="AU314" s="23" t="s">
        <v>87</v>
      </c>
    </row>
    <row r="315" s="11" customFormat="1">
      <c r="B315" s="232"/>
      <c r="C315" s="233"/>
      <c r="D315" s="234" t="s">
        <v>185</v>
      </c>
      <c r="E315" s="233"/>
      <c r="F315" s="236" t="s">
        <v>496</v>
      </c>
      <c r="G315" s="233"/>
      <c r="H315" s="237">
        <v>0.17100000000000001</v>
      </c>
      <c r="I315" s="238"/>
      <c r="J315" s="233"/>
      <c r="K315" s="233"/>
      <c r="L315" s="239"/>
      <c r="M315" s="240"/>
      <c r="N315" s="241"/>
      <c r="O315" s="241"/>
      <c r="P315" s="241"/>
      <c r="Q315" s="241"/>
      <c r="R315" s="241"/>
      <c r="S315" s="241"/>
      <c r="T315" s="242"/>
      <c r="AT315" s="243" t="s">
        <v>185</v>
      </c>
      <c r="AU315" s="243" t="s">
        <v>87</v>
      </c>
      <c r="AV315" s="11" t="s">
        <v>87</v>
      </c>
      <c r="AW315" s="11" t="s">
        <v>6</v>
      </c>
      <c r="AX315" s="11" t="s">
        <v>24</v>
      </c>
      <c r="AY315" s="243" t="s">
        <v>168</v>
      </c>
    </row>
    <row r="316" s="1" customFormat="1" ht="16.5" customHeight="1">
      <c r="B316" s="45"/>
      <c r="C316" s="254" t="s">
        <v>497</v>
      </c>
      <c r="D316" s="254" t="s">
        <v>460</v>
      </c>
      <c r="E316" s="255" t="s">
        <v>498</v>
      </c>
      <c r="F316" s="256" t="s">
        <v>499</v>
      </c>
      <c r="G316" s="257" t="s">
        <v>241</v>
      </c>
      <c r="H316" s="258">
        <v>0.20399999999999999</v>
      </c>
      <c r="I316" s="259"/>
      <c r="J316" s="260">
        <f>ROUND(I316*H316,2)</f>
        <v>0</v>
      </c>
      <c r="K316" s="256" t="s">
        <v>174</v>
      </c>
      <c r="L316" s="261"/>
      <c r="M316" s="262" t="s">
        <v>22</v>
      </c>
      <c r="N316" s="263" t="s">
        <v>49</v>
      </c>
      <c r="O316" s="46"/>
      <c r="P316" s="229">
        <f>O316*H316</f>
        <v>0</v>
      </c>
      <c r="Q316" s="229">
        <v>1</v>
      </c>
      <c r="R316" s="229">
        <f>Q316*H316</f>
        <v>0.20399999999999999</v>
      </c>
      <c r="S316" s="229">
        <v>0</v>
      </c>
      <c r="T316" s="230">
        <f>S316*H316</f>
        <v>0</v>
      </c>
      <c r="AR316" s="23" t="s">
        <v>211</v>
      </c>
      <c r="AT316" s="23" t="s">
        <v>460</v>
      </c>
      <c r="AU316" s="23" t="s">
        <v>87</v>
      </c>
      <c r="AY316" s="23" t="s">
        <v>168</v>
      </c>
      <c r="BE316" s="231">
        <f>IF(N316="základní",J316,0)</f>
        <v>0</v>
      </c>
      <c r="BF316" s="231">
        <f>IF(N316="snížená",J316,0)</f>
        <v>0</v>
      </c>
      <c r="BG316" s="231">
        <f>IF(N316="zákl. přenesená",J316,0)</f>
        <v>0</v>
      </c>
      <c r="BH316" s="231">
        <f>IF(N316="sníž. přenesená",J316,0)</f>
        <v>0</v>
      </c>
      <c r="BI316" s="231">
        <f>IF(N316="nulová",J316,0)</f>
        <v>0</v>
      </c>
      <c r="BJ316" s="23" t="s">
        <v>24</v>
      </c>
      <c r="BK316" s="231">
        <f>ROUND(I316*H316,2)</f>
        <v>0</v>
      </c>
      <c r="BL316" s="23" t="s">
        <v>175</v>
      </c>
      <c r="BM316" s="23" t="s">
        <v>500</v>
      </c>
    </row>
    <row r="317" s="1" customFormat="1">
      <c r="B317" s="45"/>
      <c r="C317" s="73"/>
      <c r="D317" s="234" t="s">
        <v>464</v>
      </c>
      <c r="E317" s="73"/>
      <c r="F317" s="264" t="s">
        <v>501</v>
      </c>
      <c r="G317" s="73"/>
      <c r="H317" s="73"/>
      <c r="I317" s="190"/>
      <c r="J317" s="73"/>
      <c r="K317" s="73"/>
      <c r="L317" s="71"/>
      <c r="M317" s="265"/>
      <c r="N317" s="46"/>
      <c r="O317" s="46"/>
      <c r="P317" s="46"/>
      <c r="Q317" s="46"/>
      <c r="R317" s="46"/>
      <c r="S317" s="46"/>
      <c r="T317" s="94"/>
      <c r="AT317" s="23" t="s">
        <v>464</v>
      </c>
      <c r="AU317" s="23" t="s">
        <v>87</v>
      </c>
    </row>
    <row r="318" s="11" customFormat="1">
      <c r="B318" s="232"/>
      <c r="C318" s="233"/>
      <c r="D318" s="234" t="s">
        <v>185</v>
      </c>
      <c r="E318" s="233"/>
      <c r="F318" s="236" t="s">
        <v>502</v>
      </c>
      <c r="G318" s="233"/>
      <c r="H318" s="237">
        <v>0.20399999999999999</v>
      </c>
      <c r="I318" s="238"/>
      <c r="J318" s="233"/>
      <c r="K318" s="233"/>
      <c r="L318" s="239"/>
      <c r="M318" s="240"/>
      <c r="N318" s="241"/>
      <c r="O318" s="241"/>
      <c r="P318" s="241"/>
      <c r="Q318" s="241"/>
      <c r="R318" s="241"/>
      <c r="S318" s="241"/>
      <c r="T318" s="242"/>
      <c r="AT318" s="243" t="s">
        <v>185</v>
      </c>
      <c r="AU318" s="243" t="s">
        <v>87</v>
      </c>
      <c r="AV318" s="11" t="s">
        <v>87</v>
      </c>
      <c r="AW318" s="11" t="s">
        <v>6</v>
      </c>
      <c r="AX318" s="11" t="s">
        <v>24</v>
      </c>
      <c r="AY318" s="243" t="s">
        <v>168</v>
      </c>
    </row>
    <row r="319" s="1" customFormat="1" ht="16.5" customHeight="1">
      <c r="B319" s="45"/>
      <c r="C319" s="254" t="s">
        <v>503</v>
      </c>
      <c r="D319" s="254" t="s">
        <v>460</v>
      </c>
      <c r="E319" s="255" t="s">
        <v>504</v>
      </c>
      <c r="F319" s="256" t="s">
        <v>505</v>
      </c>
      <c r="G319" s="257" t="s">
        <v>241</v>
      </c>
      <c r="H319" s="258">
        <v>0.17799999999999999</v>
      </c>
      <c r="I319" s="259"/>
      <c r="J319" s="260">
        <f>ROUND(I319*H319,2)</f>
        <v>0</v>
      </c>
      <c r="K319" s="256" t="s">
        <v>174</v>
      </c>
      <c r="L319" s="261"/>
      <c r="M319" s="262" t="s">
        <v>22</v>
      </c>
      <c r="N319" s="263" t="s">
        <v>49</v>
      </c>
      <c r="O319" s="46"/>
      <c r="P319" s="229">
        <f>O319*H319</f>
        <v>0</v>
      </c>
      <c r="Q319" s="229">
        <v>1</v>
      </c>
      <c r="R319" s="229">
        <f>Q319*H319</f>
        <v>0.17799999999999999</v>
      </c>
      <c r="S319" s="229">
        <v>0</v>
      </c>
      <c r="T319" s="230">
        <f>S319*H319</f>
        <v>0</v>
      </c>
      <c r="AR319" s="23" t="s">
        <v>211</v>
      </c>
      <c r="AT319" s="23" t="s">
        <v>460</v>
      </c>
      <c r="AU319" s="23" t="s">
        <v>87</v>
      </c>
      <c r="AY319" s="23" t="s">
        <v>168</v>
      </c>
      <c r="BE319" s="231">
        <f>IF(N319="základní",J319,0)</f>
        <v>0</v>
      </c>
      <c r="BF319" s="231">
        <f>IF(N319="snížená",J319,0)</f>
        <v>0</v>
      </c>
      <c r="BG319" s="231">
        <f>IF(N319="zákl. přenesená",J319,0)</f>
        <v>0</v>
      </c>
      <c r="BH319" s="231">
        <f>IF(N319="sníž. přenesená",J319,0)</f>
        <v>0</v>
      </c>
      <c r="BI319" s="231">
        <f>IF(N319="nulová",J319,0)</f>
        <v>0</v>
      </c>
      <c r="BJ319" s="23" t="s">
        <v>24</v>
      </c>
      <c r="BK319" s="231">
        <f>ROUND(I319*H319,2)</f>
        <v>0</v>
      </c>
      <c r="BL319" s="23" t="s">
        <v>175</v>
      </c>
      <c r="BM319" s="23" t="s">
        <v>506</v>
      </c>
    </row>
    <row r="320" s="1" customFormat="1">
      <c r="B320" s="45"/>
      <c r="C320" s="73"/>
      <c r="D320" s="234" t="s">
        <v>464</v>
      </c>
      <c r="E320" s="73"/>
      <c r="F320" s="264" t="s">
        <v>507</v>
      </c>
      <c r="G320" s="73"/>
      <c r="H320" s="73"/>
      <c r="I320" s="190"/>
      <c r="J320" s="73"/>
      <c r="K320" s="73"/>
      <c r="L320" s="71"/>
      <c r="M320" s="265"/>
      <c r="N320" s="46"/>
      <c r="O320" s="46"/>
      <c r="P320" s="46"/>
      <c r="Q320" s="46"/>
      <c r="R320" s="46"/>
      <c r="S320" s="46"/>
      <c r="T320" s="94"/>
      <c r="AT320" s="23" t="s">
        <v>464</v>
      </c>
      <c r="AU320" s="23" t="s">
        <v>87</v>
      </c>
    </row>
    <row r="321" s="11" customFormat="1">
      <c r="B321" s="232"/>
      <c r="C321" s="233"/>
      <c r="D321" s="234" t="s">
        <v>185</v>
      </c>
      <c r="E321" s="233"/>
      <c r="F321" s="236" t="s">
        <v>508</v>
      </c>
      <c r="G321" s="233"/>
      <c r="H321" s="237">
        <v>0.17799999999999999</v>
      </c>
      <c r="I321" s="238"/>
      <c r="J321" s="233"/>
      <c r="K321" s="233"/>
      <c r="L321" s="239"/>
      <c r="M321" s="240"/>
      <c r="N321" s="241"/>
      <c r="O321" s="241"/>
      <c r="P321" s="241"/>
      <c r="Q321" s="241"/>
      <c r="R321" s="241"/>
      <c r="S321" s="241"/>
      <c r="T321" s="242"/>
      <c r="AT321" s="243" t="s">
        <v>185</v>
      </c>
      <c r="AU321" s="243" t="s">
        <v>87</v>
      </c>
      <c r="AV321" s="11" t="s">
        <v>87</v>
      </c>
      <c r="AW321" s="11" t="s">
        <v>6</v>
      </c>
      <c r="AX321" s="11" t="s">
        <v>24</v>
      </c>
      <c r="AY321" s="243" t="s">
        <v>168</v>
      </c>
    </row>
    <row r="322" s="1" customFormat="1" ht="25.5" customHeight="1">
      <c r="B322" s="45"/>
      <c r="C322" s="220" t="s">
        <v>509</v>
      </c>
      <c r="D322" s="220" t="s">
        <v>170</v>
      </c>
      <c r="E322" s="221" t="s">
        <v>510</v>
      </c>
      <c r="F322" s="222" t="s">
        <v>511</v>
      </c>
      <c r="G322" s="223" t="s">
        <v>350</v>
      </c>
      <c r="H322" s="224">
        <v>36.5</v>
      </c>
      <c r="I322" s="225"/>
      <c r="J322" s="226">
        <f>ROUND(I322*H322,2)</f>
        <v>0</v>
      </c>
      <c r="K322" s="222" t="s">
        <v>174</v>
      </c>
      <c r="L322" s="71"/>
      <c r="M322" s="227" t="s">
        <v>22</v>
      </c>
      <c r="N322" s="228" t="s">
        <v>49</v>
      </c>
      <c r="O322" s="46"/>
      <c r="P322" s="229">
        <f>O322*H322</f>
        <v>0</v>
      </c>
      <c r="Q322" s="229">
        <v>0.00029999999999999997</v>
      </c>
      <c r="R322" s="229">
        <f>Q322*H322</f>
        <v>0.01095</v>
      </c>
      <c r="S322" s="229">
        <v>0</v>
      </c>
      <c r="T322" s="230">
        <f>S322*H322</f>
        <v>0</v>
      </c>
      <c r="AR322" s="23" t="s">
        <v>175</v>
      </c>
      <c r="AT322" s="23" t="s">
        <v>170</v>
      </c>
      <c r="AU322" s="23" t="s">
        <v>87</v>
      </c>
      <c r="AY322" s="23" t="s">
        <v>168</v>
      </c>
      <c r="BE322" s="231">
        <f>IF(N322="základní",J322,0)</f>
        <v>0</v>
      </c>
      <c r="BF322" s="231">
        <f>IF(N322="snížená",J322,0)</f>
        <v>0</v>
      </c>
      <c r="BG322" s="231">
        <f>IF(N322="zákl. přenesená",J322,0)</f>
        <v>0</v>
      </c>
      <c r="BH322" s="231">
        <f>IF(N322="sníž. přenesená",J322,0)</f>
        <v>0</v>
      </c>
      <c r="BI322" s="231">
        <f>IF(N322="nulová",J322,0)</f>
        <v>0</v>
      </c>
      <c r="BJ322" s="23" t="s">
        <v>24</v>
      </c>
      <c r="BK322" s="231">
        <f>ROUND(I322*H322,2)</f>
        <v>0</v>
      </c>
      <c r="BL322" s="23" t="s">
        <v>175</v>
      </c>
      <c r="BM322" s="23" t="s">
        <v>512</v>
      </c>
    </row>
    <row r="323" s="11" customFormat="1">
      <c r="B323" s="232"/>
      <c r="C323" s="233"/>
      <c r="D323" s="234" t="s">
        <v>185</v>
      </c>
      <c r="E323" s="235" t="s">
        <v>22</v>
      </c>
      <c r="F323" s="236" t="s">
        <v>513</v>
      </c>
      <c r="G323" s="233"/>
      <c r="H323" s="237">
        <v>20</v>
      </c>
      <c r="I323" s="238"/>
      <c r="J323" s="233"/>
      <c r="K323" s="233"/>
      <c r="L323" s="239"/>
      <c r="M323" s="240"/>
      <c r="N323" s="241"/>
      <c r="O323" s="241"/>
      <c r="P323" s="241"/>
      <c r="Q323" s="241"/>
      <c r="R323" s="241"/>
      <c r="S323" s="241"/>
      <c r="T323" s="242"/>
      <c r="AT323" s="243" t="s">
        <v>185</v>
      </c>
      <c r="AU323" s="243" t="s">
        <v>87</v>
      </c>
      <c r="AV323" s="11" t="s">
        <v>87</v>
      </c>
      <c r="AW323" s="11" t="s">
        <v>41</v>
      </c>
      <c r="AX323" s="11" t="s">
        <v>78</v>
      </c>
      <c r="AY323" s="243" t="s">
        <v>168</v>
      </c>
    </row>
    <row r="324" s="11" customFormat="1">
      <c r="B324" s="232"/>
      <c r="C324" s="233"/>
      <c r="D324" s="234" t="s">
        <v>185</v>
      </c>
      <c r="E324" s="235" t="s">
        <v>22</v>
      </c>
      <c r="F324" s="236" t="s">
        <v>514</v>
      </c>
      <c r="G324" s="233"/>
      <c r="H324" s="237">
        <v>16.5</v>
      </c>
      <c r="I324" s="238"/>
      <c r="J324" s="233"/>
      <c r="K324" s="233"/>
      <c r="L324" s="239"/>
      <c r="M324" s="240"/>
      <c r="N324" s="241"/>
      <c r="O324" s="241"/>
      <c r="P324" s="241"/>
      <c r="Q324" s="241"/>
      <c r="R324" s="241"/>
      <c r="S324" s="241"/>
      <c r="T324" s="242"/>
      <c r="AT324" s="243" t="s">
        <v>185</v>
      </c>
      <c r="AU324" s="243" t="s">
        <v>87</v>
      </c>
      <c r="AV324" s="11" t="s">
        <v>87</v>
      </c>
      <c r="AW324" s="11" t="s">
        <v>41</v>
      </c>
      <c r="AX324" s="11" t="s">
        <v>78</v>
      </c>
      <c r="AY324" s="243" t="s">
        <v>168</v>
      </c>
    </row>
    <row r="325" s="1" customFormat="1" ht="25.5" customHeight="1">
      <c r="B325" s="45"/>
      <c r="C325" s="220" t="s">
        <v>515</v>
      </c>
      <c r="D325" s="220" t="s">
        <v>170</v>
      </c>
      <c r="E325" s="221" t="s">
        <v>516</v>
      </c>
      <c r="F325" s="222" t="s">
        <v>517</v>
      </c>
      <c r="G325" s="223" t="s">
        <v>183</v>
      </c>
      <c r="H325" s="224">
        <v>2.5600000000000001</v>
      </c>
      <c r="I325" s="225"/>
      <c r="J325" s="226">
        <f>ROUND(I325*H325,2)</f>
        <v>0</v>
      </c>
      <c r="K325" s="222" t="s">
        <v>174</v>
      </c>
      <c r="L325" s="71"/>
      <c r="M325" s="227" t="s">
        <v>22</v>
      </c>
      <c r="N325" s="228" t="s">
        <v>49</v>
      </c>
      <c r="O325" s="46"/>
      <c r="P325" s="229">
        <f>O325*H325</f>
        <v>0</v>
      </c>
      <c r="Q325" s="229">
        <v>2.45329</v>
      </c>
      <c r="R325" s="229">
        <f>Q325*H325</f>
        <v>6.2804224</v>
      </c>
      <c r="S325" s="229">
        <v>0</v>
      </c>
      <c r="T325" s="230">
        <f>S325*H325</f>
        <v>0</v>
      </c>
      <c r="AR325" s="23" t="s">
        <v>175</v>
      </c>
      <c r="AT325" s="23" t="s">
        <v>170</v>
      </c>
      <c r="AU325" s="23" t="s">
        <v>87</v>
      </c>
      <c r="AY325" s="23" t="s">
        <v>168</v>
      </c>
      <c r="BE325" s="231">
        <f>IF(N325="základní",J325,0)</f>
        <v>0</v>
      </c>
      <c r="BF325" s="231">
        <f>IF(N325="snížená",J325,0)</f>
        <v>0</v>
      </c>
      <c r="BG325" s="231">
        <f>IF(N325="zákl. přenesená",J325,0)</f>
        <v>0</v>
      </c>
      <c r="BH325" s="231">
        <f>IF(N325="sníž. přenesená",J325,0)</f>
        <v>0</v>
      </c>
      <c r="BI325" s="231">
        <f>IF(N325="nulová",J325,0)</f>
        <v>0</v>
      </c>
      <c r="BJ325" s="23" t="s">
        <v>24</v>
      </c>
      <c r="BK325" s="231">
        <f>ROUND(I325*H325,2)</f>
        <v>0</v>
      </c>
      <c r="BL325" s="23" t="s">
        <v>175</v>
      </c>
      <c r="BM325" s="23" t="s">
        <v>518</v>
      </c>
    </row>
    <row r="326" s="11" customFormat="1">
      <c r="B326" s="232"/>
      <c r="C326" s="233"/>
      <c r="D326" s="234" t="s">
        <v>185</v>
      </c>
      <c r="E326" s="235" t="s">
        <v>22</v>
      </c>
      <c r="F326" s="236" t="s">
        <v>519</v>
      </c>
      <c r="G326" s="233"/>
      <c r="H326" s="237">
        <v>2.5600000000000001</v>
      </c>
      <c r="I326" s="238"/>
      <c r="J326" s="233"/>
      <c r="K326" s="233"/>
      <c r="L326" s="239"/>
      <c r="M326" s="240"/>
      <c r="N326" s="241"/>
      <c r="O326" s="241"/>
      <c r="P326" s="241"/>
      <c r="Q326" s="241"/>
      <c r="R326" s="241"/>
      <c r="S326" s="241"/>
      <c r="T326" s="242"/>
      <c r="AT326" s="243" t="s">
        <v>185</v>
      </c>
      <c r="AU326" s="243" t="s">
        <v>87</v>
      </c>
      <c r="AV326" s="11" t="s">
        <v>87</v>
      </c>
      <c r="AW326" s="11" t="s">
        <v>41</v>
      </c>
      <c r="AX326" s="11" t="s">
        <v>78</v>
      </c>
      <c r="AY326" s="243" t="s">
        <v>168</v>
      </c>
    </row>
    <row r="327" s="1" customFormat="1" ht="25.5" customHeight="1">
      <c r="B327" s="45"/>
      <c r="C327" s="220" t="s">
        <v>520</v>
      </c>
      <c r="D327" s="220" t="s">
        <v>170</v>
      </c>
      <c r="E327" s="221" t="s">
        <v>521</v>
      </c>
      <c r="F327" s="222" t="s">
        <v>522</v>
      </c>
      <c r="G327" s="223" t="s">
        <v>241</v>
      </c>
      <c r="H327" s="224">
        <v>0.095000000000000001</v>
      </c>
      <c r="I327" s="225"/>
      <c r="J327" s="226">
        <f>ROUND(I327*H327,2)</f>
        <v>0</v>
      </c>
      <c r="K327" s="222" t="s">
        <v>174</v>
      </c>
      <c r="L327" s="71"/>
      <c r="M327" s="227" t="s">
        <v>22</v>
      </c>
      <c r="N327" s="228" t="s">
        <v>49</v>
      </c>
      <c r="O327" s="46"/>
      <c r="P327" s="229">
        <f>O327*H327</f>
        <v>0</v>
      </c>
      <c r="Q327" s="229">
        <v>1.05196968</v>
      </c>
      <c r="R327" s="229">
        <f>Q327*H327</f>
        <v>0.099937119599999999</v>
      </c>
      <c r="S327" s="229">
        <v>0</v>
      </c>
      <c r="T327" s="230">
        <f>S327*H327</f>
        <v>0</v>
      </c>
      <c r="AR327" s="23" t="s">
        <v>175</v>
      </c>
      <c r="AT327" s="23" t="s">
        <v>170</v>
      </c>
      <c r="AU327" s="23" t="s">
        <v>87</v>
      </c>
      <c r="AY327" s="23" t="s">
        <v>168</v>
      </c>
      <c r="BE327" s="231">
        <f>IF(N327="základní",J327,0)</f>
        <v>0</v>
      </c>
      <c r="BF327" s="231">
        <f>IF(N327="snížená",J327,0)</f>
        <v>0</v>
      </c>
      <c r="BG327" s="231">
        <f>IF(N327="zákl. přenesená",J327,0)</f>
        <v>0</v>
      </c>
      <c r="BH327" s="231">
        <f>IF(N327="sníž. přenesená",J327,0)</f>
        <v>0</v>
      </c>
      <c r="BI327" s="231">
        <f>IF(N327="nulová",J327,0)</f>
        <v>0</v>
      </c>
      <c r="BJ327" s="23" t="s">
        <v>24</v>
      </c>
      <c r="BK327" s="231">
        <f>ROUND(I327*H327,2)</f>
        <v>0</v>
      </c>
      <c r="BL327" s="23" t="s">
        <v>175</v>
      </c>
      <c r="BM327" s="23" t="s">
        <v>523</v>
      </c>
    </row>
    <row r="328" s="11" customFormat="1">
      <c r="B328" s="232"/>
      <c r="C328" s="233"/>
      <c r="D328" s="234" t="s">
        <v>185</v>
      </c>
      <c r="E328" s="235" t="s">
        <v>22</v>
      </c>
      <c r="F328" s="236" t="s">
        <v>524</v>
      </c>
      <c r="G328" s="233"/>
      <c r="H328" s="237">
        <v>0.095000000000000001</v>
      </c>
      <c r="I328" s="238"/>
      <c r="J328" s="233"/>
      <c r="K328" s="233"/>
      <c r="L328" s="239"/>
      <c r="M328" s="240"/>
      <c r="N328" s="241"/>
      <c r="O328" s="241"/>
      <c r="P328" s="241"/>
      <c r="Q328" s="241"/>
      <c r="R328" s="241"/>
      <c r="S328" s="241"/>
      <c r="T328" s="242"/>
      <c r="AT328" s="243" t="s">
        <v>185</v>
      </c>
      <c r="AU328" s="243" t="s">
        <v>87</v>
      </c>
      <c r="AV328" s="11" t="s">
        <v>87</v>
      </c>
      <c r="AW328" s="11" t="s">
        <v>41</v>
      </c>
      <c r="AX328" s="11" t="s">
        <v>78</v>
      </c>
      <c r="AY328" s="243" t="s">
        <v>168</v>
      </c>
    </row>
    <row r="329" s="1" customFormat="1" ht="25.5" customHeight="1">
      <c r="B329" s="45"/>
      <c r="C329" s="220" t="s">
        <v>525</v>
      </c>
      <c r="D329" s="220" t="s">
        <v>170</v>
      </c>
      <c r="E329" s="221" t="s">
        <v>526</v>
      </c>
      <c r="F329" s="222" t="s">
        <v>527</v>
      </c>
      <c r="G329" s="223" t="s">
        <v>247</v>
      </c>
      <c r="H329" s="224">
        <v>7.5599999999999996</v>
      </c>
      <c r="I329" s="225"/>
      <c r="J329" s="226">
        <f>ROUND(I329*H329,2)</f>
        <v>0</v>
      </c>
      <c r="K329" s="222" t="s">
        <v>174</v>
      </c>
      <c r="L329" s="71"/>
      <c r="M329" s="227" t="s">
        <v>22</v>
      </c>
      <c r="N329" s="228" t="s">
        <v>49</v>
      </c>
      <c r="O329" s="46"/>
      <c r="P329" s="229">
        <f>O329*H329</f>
        <v>0</v>
      </c>
      <c r="Q329" s="229">
        <v>0.10212</v>
      </c>
      <c r="R329" s="229">
        <f>Q329*H329</f>
        <v>0.77202720000000002</v>
      </c>
      <c r="S329" s="229">
        <v>0</v>
      </c>
      <c r="T329" s="230">
        <f>S329*H329</f>
        <v>0</v>
      </c>
      <c r="AR329" s="23" t="s">
        <v>175</v>
      </c>
      <c r="AT329" s="23" t="s">
        <v>170</v>
      </c>
      <c r="AU329" s="23" t="s">
        <v>87</v>
      </c>
      <c r="AY329" s="23" t="s">
        <v>168</v>
      </c>
      <c r="BE329" s="231">
        <f>IF(N329="základní",J329,0)</f>
        <v>0</v>
      </c>
      <c r="BF329" s="231">
        <f>IF(N329="snížená",J329,0)</f>
        <v>0</v>
      </c>
      <c r="BG329" s="231">
        <f>IF(N329="zákl. přenesená",J329,0)</f>
        <v>0</v>
      </c>
      <c r="BH329" s="231">
        <f>IF(N329="sníž. přenesená",J329,0)</f>
        <v>0</v>
      </c>
      <c r="BI329" s="231">
        <f>IF(N329="nulová",J329,0)</f>
        <v>0</v>
      </c>
      <c r="BJ329" s="23" t="s">
        <v>24</v>
      </c>
      <c r="BK329" s="231">
        <f>ROUND(I329*H329,2)</f>
        <v>0</v>
      </c>
      <c r="BL329" s="23" t="s">
        <v>175</v>
      </c>
      <c r="BM329" s="23" t="s">
        <v>528</v>
      </c>
    </row>
    <row r="330" s="12" customFormat="1">
      <c r="B330" s="244"/>
      <c r="C330" s="245"/>
      <c r="D330" s="234" t="s">
        <v>185</v>
      </c>
      <c r="E330" s="246" t="s">
        <v>22</v>
      </c>
      <c r="F330" s="247" t="s">
        <v>529</v>
      </c>
      <c r="G330" s="245"/>
      <c r="H330" s="246" t="s">
        <v>22</v>
      </c>
      <c r="I330" s="248"/>
      <c r="J330" s="245"/>
      <c r="K330" s="245"/>
      <c r="L330" s="249"/>
      <c r="M330" s="250"/>
      <c r="N330" s="251"/>
      <c r="O330" s="251"/>
      <c r="P330" s="251"/>
      <c r="Q330" s="251"/>
      <c r="R330" s="251"/>
      <c r="S330" s="251"/>
      <c r="T330" s="252"/>
      <c r="AT330" s="253" t="s">
        <v>185</v>
      </c>
      <c r="AU330" s="253" t="s">
        <v>87</v>
      </c>
      <c r="AV330" s="12" t="s">
        <v>24</v>
      </c>
      <c r="AW330" s="12" t="s">
        <v>41</v>
      </c>
      <c r="AX330" s="12" t="s">
        <v>78</v>
      </c>
      <c r="AY330" s="253" t="s">
        <v>168</v>
      </c>
    </row>
    <row r="331" s="11" customFormat="1">
      <c r="B331" s="232"/>
      <c r="C331" s="233"/>
      <c r="D331" s="234" t="s">
        <v>185</v>
      </c>
      <c r="E331" s="235" t="s">
        <v>22</v>
      </c>
      <c r="F331" s="236" t="s">
        <v>530</v>
      </c>
      <c r="G331" s="233"/>
      <c r="H331" s="237">
        <v>7.5599999999999996</v>
      </c>
      <c r="I331" s="238"/>
      <c r="J331" s="233"/>
      <c r="K331" s="233"/>
      <c r="L331" s="239"/>
      <c r="M331" s="240"/>
      <c r="N331" s="241"/>
      <c r="O331" s="241"/>
      <c r="P331" s="241"/>
      <c r="Q331" s="241"/>
      <c r="R331" s="241"/>
      <c r="S331" s="241"/>
      <c r="T331" s="242"/>
      <c r="AT331" s="243" t="s">
        <v>185</v>
      </c>
      <c r="AU331" s="243" t="s">
        <v>87</v>
      </c>
      <c r="AV331" s="11" t="s">
        <v>87</v>
      </c>
      <c r="AW331" s="11" t="s">
        <v>41</v>
      </c>
      <c r="AX331" s="11" t="s">
        <v>78</v>
      </c>
      <c r="AY331" s="243" t="s">
        <v>168</v>
      </c>
    </row>
    <row r="332" s="1" customFormat="1" ht="25.5" customHeight="1">
      <c r="B332" s="45"/>
      <c r="C332" s="220" t="s">
        <v>531</v>
      </c>
      <c r="D332" s="220" t="s">
        <v>170</v>
      </c>
      <c r="E332" s="221" t="s">
        <v>532</v>
      </c>
      <c r="F332" s="222" t="s">
        <v>533</v>
      </c>
      <c r="G332" s="223" t="s">
        <v>247</v>
      </c>
      <c r="H332" s="224">
        <v>6.008</v>
      </c>
      <c r="I332" s="225"/>
      <c r="J332" s="226">
        <f>ROUND(I332*H332,2)</f>
        <v>0</v>
      </c>
      <c r="K332" s="222" t="s">
        <v>174</v>
      </c>
      <c r="L332" s="71"/>
      <c r="M332" s="227" t="s">
        <v>22</v>
      </c>
      <c r="N332" s="228" t="s">
        <v>49</v>
      </c>
      <c r="O332" s="46"/>
      <c r="P332" s="229">
        <f>O332*H332</f>
        <v>0</v>
      </c>
      <c r="Q332" s="229">
        <v>0.040164999999999999</v>
      </c>
      <c r="R332" s="229">
        <f>Q332*H332</f>
        <v>0.24131132</v>
      </c>
      <c r="S332" s="229">
        <v>0</v>
      </c>
      <c r="T332" s="230">
        <f>S332*H332</f>
        <v>0</v>
      </c>
      <c r="AR332" s="23" t="s">
        <v>175</v>
      </c>
      <c r="AT332" s="23" t="s">
        <v>170</v>
      </c>
      <c r="AU332" s="23" t="s">
        <v>87</v>
      </c>
      <c r="AY332" s="23" t="s">
        <v>168</v>
      </c>
      <c r="BE332" s="231">
        <f>IF(N332="základní",J332,0)</f>
        <v>0</v>
      </c>
      <c r="BF332" s="231">
        <f>IF(N332="snížená",J332,0)</f>
        <v>0</v>
      </c>
      <c r="BG332" s="231">
        <f>IF(N332="zákl. přenesená",J332,0)</f>
        <v>0</v>
      </c>
      <c r="BH332" s="231">
        <f>IF(N332="sníž. přenesená",J332,0)</f>
        <v>0</v>
      </c>
      <c r="BI332" s="231">
        <f>IF(N332="nulová",J332,0)</f>
        <v>0</v>
      </c>
      <c r="BJ332" s="23" t="s">
        <v>24</v>
      </c>
      <c r="BK332" s="231">
        <f>ROUND(I332*H332,2)</f>
        <v>0</v>
      </c>
      <c r="BL332" s="23" t="s">
        <v>175</v>
      </c>
      <c r="BM332" s="23" t="s">
        <v>534</v>
      </c>
    </row>
    <row r="333" s="12" customFormat="1">
      <c r="B333" s="244"/>
      <c r="C333" s="245"/>
      <c r="D333" s="234" t="s">
        <v>185</v>
      </c>
      <c r="E333" s="246" t="s">
        <v>22</v>
      </c>
      <c r="F333" s="247" t="s">
        <v>535</v>
      </c>
      <c r="G333" s="245"/>
      <c r="H333" s="246" t="s">
        <v>22</v>
      </c>
      <c r="I333" s="248"/>
      <c r="J333" s="245"/>
      <c r="K333" s="245"/>
      <c r="L333" s="249"/>
      <c r="M333" s="250"/>
      <c r="N333" s="251"/>
      <c r="O333" s="251"/>
      <c r="P333" s="251"/>
      <c r="Q333" s="251"/>
      <c r="R333" s="251"/>
      <c r="S333" s="251"/>
      <c r="T333" s="252"/>
      <c r="AT333" s="253" t="s">
        <v>185</v>
      </c>
      <c r="AU333" s="253" t="s">
        <v>87</v>
      </c>
      <c r="AV333" s="12" t="s">
        <v>24</v>
      </c>
      <c r="AW333" s="12" t="s">
        <v>41</v>
      </c>
      <c r="AX333" s="12" t="s">
        <v>78</v>
      </c>
      <c r="AY333" s="253" t="s">
        <v>168</v>
      </c>
    </row>
    <row r="334" s="11" customFormat="1">
      <c r="B334" s="232"/>
      <c r="C334" s="233"/>
      <c r="D334" s="234" t="s">
        <v>185</v>
      </c>
      <c r="E334" s="235" t="s">
        <v>22</v>
      </c>
      <c r="F334" s="236" t="s">
        <v>536</v>
      </c>
      <c r="G334" s="233"/>
      <c r="H334" s="237">
        <v>3.605</v>
      </c>
      <c r="I334" s="238"/>
      <c r="J334" s="233"/>
      <c r="K334" s="233"/>
      <c r="L334" s="239"/>
      <c r="M334" s="240"/>
      <c r="N334" s="241"/>
      <c r="O334" s="241"/>
      <c r="P334" s="241"/>
      <c r="Q334" s="241"/>
      <c r="R334" s="241"/>
      <c r="S334" s="241"/>
      <c r="T334" s="242"/>
      <c r="AT334" s="243" t="s">
        <v>185</v>
      </c>
      <c r="AU334" s="243" t="s">
        <v>87</v>
      </c>
      <c r="AV334" s="11" t="s">
        <v>87</v>
      </c>
      <c r="AW334" s="11" t="s">
        <v>41</v>
      </c>
      <c r="AX334" s="11" t="s">
        <v>78</v>
      </c>
      <c r="AY334" s="243" t="s">
        <v>168</v>
      </c>
    </row>
    <row r="335" s="11" customFormat="1">
      <c r="B335" s="232"/>
      <c r="C335" s="233"/>
      <c r="D335" s="234" t="s">
        <v>185</v>
      </c>
      <c r="E335" s="235" t="s">
        <v>22</v>
      </c>
      <c r="F335" s="236" t="s">
        <v>537</v>
      </c>
      <c r="G335" s="233"/>
      <c r="H335" s="237">
        <v>2.403</v>
      </c>
      <c r="I335" s="238"/>
      <c r="J335" s="233"/>
      <c r="K335" s="233"/>
      <c r="L335" s="239"/>
      <c r="M335" s="240"/>
      <c r="N335" s="241"/>
      <c r="O335" s="241"/>
      <c r="P335" s="241"/>
      <c r="Q335" s="241"/>
      <c r="R335" s="241"/>
      <c r="S335" s="241"/>
      <c r="T335" s="242"/>
      <c r="AT335" s="243" t="s">
        <v>185</v>
      </c>
      <c r="AU335" s="243" t="s">
        <v>87</v>
      </c>
      <c r="AV335" s="11" t="s">
        <v>87</v>
      </c>
      <c r="AW335" s="11" t="s">
        <v>41</v>
      </c>
      <c r="AX335" s="11" t="s">
        <v>78</v>
      </c>
      <c r="AY335" s="243" t="s">
        <v>168</v>
      </c>
    </row>
    <row r="336" s="1" customFormat="1" ht="38.25" customHeight="1">
      <c r="B336" s="45"/>
      <c r="C336" s="220" t="s">
        <v>538</v>
      </c>
      <c r="D336" s="220" t="s">
        <v>170</v>
      </c>
      <c r="E336" s="221" t="s">
        <v>539</v>
      </c>
      <c r="F336" s="222" t="s">
        <v>540</v>
      </c>
      <c r="G336" s="223" t="s">
        <v>247</v>
      </c>
      <c r="H336" s="224">
        <v>310.084</v>
      </c>
      <c r="I336" s="225"/>
      <c r="J336" s="226">
        <f>ROUND(I336*H336,2)</f>
        <v>0</v>
      </c>
      <c r="K336" s="222" t="s">
        <v>174</v>
      </c>
      <c r="L336" s="71"/>
      <c r="M336" s="227" t="s">
        <v>22</v>
      </c>
      <c r="N336" s="228" t="s">
        <v>49</v>
      </c>
      <c r="O336" s="46"/>
      <c r="P336" s="229">
        <f>O336*H336</f>
        <v>0</v>
      </c>
      <c r="Q336" s="229">
        <v>0.069819999999999993</v>
      </c>
      <c r="R336" s="229">
        <f>Q336*H336</f>
        <v>21.650064879999999</v>
      </c>
      <c r="S336" s="229">
        <v>0</v>
      </c>
      <c r="T336" s="230">
        <f>S336*H336</f>
        <v>0</v>
      </c>
      <c r="AR336" s="23" t="s">
        <v>175</v>
      </c>
      <c r="AT336" s="23" t="s">
        <v>170</v>
      </c>
      <c r="AU336" s="23" t="s">
        <v>87</v>
      </c>
      <c r="AY336" s="23" t="s">
        <v>168</v>
      </c>
      <c r="BE336" s="231">
        <f>IF(N336="základní",J336,0)</f>
        <v>0</v>
      </c>
      <c r="BF336" s="231">
        <f>IF(N336="snížená",J336,0)</f>
        <v>0</v>
      </c>
      <c r="BG336" s="231">
        <f>IF(N336="zákl. přenesená",J336,0)</f>
        <v>0</v>
      </c>
      <c r="BH336" s="231">
        <f>IF(N336="sníž. přenesená",J336,0)</f>
        <v>0</v>
      </c>
      <c r="BI336" s="231">
        <f>IF(N336="nulová",J336,0)</f>
        <v>0</v>
      </c>
      <c r="BJ336" s="23" t="s">
        <v>24</v>
      </c>
      <c r="BK336" s="231">
        <f>ROUND(I336*H336,2)</f>
        <v>0</v>
      </c>
      <c r="BL336" s="23" t="s">
        <v>175</v>
      </c>
      <c r="BM336" s="23" t="s">
        <v>541</v>
      </c>
    </row>
    <row r="337" s="12" customFormat="1">
      <c r="B337" s="244"/>
      <c r="C337" s="245"/>
      <c r="D337" s="234" t="s">
        <v>185</v>
      </c>
      <c r="E337" s="246" t="s">
        <v>22</v>
      </c>
      <c r="F337" s="247" t="s">
        <v>358</v>
      </c>
      <c r="G337" s="245"/>
      <c r="H337" s="246" t="s">
        <v>22</v>
      </c>
      <c r="I337" s="248"/>
      <c r="J337" s="245"/>
      <c r="K337" s="245"/>
      <c r="L337" s="249"/>
      <c r="M337" s="250"/>
      <c r="N337" s="251"/>
      <c r="O337" s="251"/>
      <c r="P337" s="251"/>
      <c r="Q337" s="251"/>
      <c r="R337" s="251"/>
      <c r="S337" s="251"/>
      <c r="T337" s="252"/>
      <c r="AT337" s="253" t="s">
        <v>185</v>
      </c>
      <c r="AU337" s="253" t="s">
        <v>87</v>
      </c>
      <c r="AV337" s="12" t="s">
        <v>24</v>
      </c>
      <c r="AW337" s="12" t="s">
        <v>41</v>
      </c>
      <c r="AX337" s="12" t="s">
        <v>78</v>
      </c>
      <c r="AY337" s="253" t="s">
        <v>168</v>
      </c>
    </row>
    <row r="338" s="11" customFormat="1">
      <c r="B338" s="232"/>
      <c r="C338" s="233"/>
      <c r="D338" s="234" t="s">
        <v>185</v>
      </c>
      <c r="E338" s="235" t="s">
        <v>22</v>
      </c>
      <c r="F338" s="236" t="s">
        <v>542</v>
      </c>
      <c r="G338" s="233"/>
      <c r="H338" s="237">
        <v>4.7999999999999998</v>
      </c>
      <c r="I338" s="238"/>
      <c r="J338" s="233"/>
      <c r="K338" s="233"/>
      <c r="L338" s="239"/>
      <c r="M338" s="240"/>
      <c r="N338" s="241"/>
      <c r="O338" s="241"/>
      <c r="P338" s="241"/>
      <c r="Q338" s="241"/>
      <c r="R338" s="241"/>
      <c r="S338" s="241"/>
      <c r="T338" s="242"/>
      <c r="AT338" s="243" t="s">
        <v>185</v>
      </c>
      <c r="AU338" s="243" t="s">
        <v>87</v>
      </c>
      <c r="AV338" s="11" t="s">
        <v>87</v>
      </c>
      <c r="AW338" s="11" t="s">
        <v>41</v>
      </c>
      <c r="AX338" s="11" t="s">
        <v>78</v>
      </c>
      <c r="AY338" s="243" t="s">
        <v>168</v>
      </c>
    </row>
    <row r="339" s="12" customFormat="1">
      <c r="B339" s="244"/>
      <c r="C339" s="245"/>
      <c r="D339" s="234" t="s">
        <v>185</v>
      </c>
      <c r="E339" s="246" t="s">
        <v>22</v>
      </c>
      <c r="F339" s="247" t="s">
        <v>361</v>
      </c>
      <c r="G339" s="245"/>
      <c r="H339" s="246" t="s">
        <v>22</v>
      </c>
      <c r="I339" s="248"/>
      <c r="J339" s="245"/>
      <c r="K339" s="245"/>
      <c r="L339" s="249"/>
      <c r="M339" s="250"/>
      <c r="N339" s="251"/>
      <c r="O339" s="251"/>
      <c r="P339" s="251"/>
      <c r="Q339" s="251"/>
      <c r="R339" s="251"/>
      <c r="S339" s="251"/>
      <c r="T339" s="252"/>
      <c r="AT339" s="253" t="s">
        <v>185</v>
      </c>
      <c r="AU339" s="253" t="s">
        <v>87</v>
      </c>
      <c r="AV339" s="12" t="s">
        <v>24</v>
      </c>
      <c r="AW339" s="12" t="s">
        <v>41</v>
      </c>
      <c r="AX339" s="12" t="s">
        <v>78</v>
      </c>
      <c r="AY339" s="253" t="s">
        <v>168</v>
      </c>
    </row>
    <row r="340" s="11" customFormat="1">
      <c r="B340" s="232"/>
      <c r="C340" s="233"/>
      <c r="D340" s="234" t="s">
        <v>185</v>
      </c>
      <c r="E340" s="235" t="s">
        <v>22</v>
      </c>
      <c r="F340" s="236" t="s">
        <v>543</v>
      </c>
      <c r="G340" s="233"/>
      <c r="H340" s="237">
        <v>122.753</v>
      </c>
      <c r="I340" s="238"/>
      <c r="J340" s="233"/>
      <c r="K340" s="233"/>
      <c r="L340" s="239"/>
      <c r="M340" s="240"/>
      <c r="N340" s="241"/>
      <c r="O340" s="241"/>
      <c r="P340" s="241"/>
      <c r="Q340" s="241"/>
      <c r="R340" s="241"/>
      <c r="S340" s="241"/>
      <c r="T340" s="242"/>
      <c r="AT340" s="243" t="s">
        <v>185</v>
      </c>
      <c r="AU340" s="243" t="s">
        <v>87</v>
      </c>
      <c r="AV340" s="11" t="s">
        <v>87</v>
      </c>
      <c r="AW340" s="11" t="s">
        <v>41</v>
      </c>
      <c r="AX340" s="11" t="s">
        <v>78</v>
      </c>
      <c r="AY340" s="243" t="s">
        <v>168</v>
      </c>
    </row>
    <row r="341" s="11" customFormat="1">
      <c r="B341" s="232"/>
      <c r="C341" s="233"/>
      <c r="D341" s="234" t="s">
        <v>185</v>
      </c>
      <c r="E341" s="235" t="s">
        <v>22</v>
      </c>
      <c r="F341" s="236" t="s">
        <v>544</v>
      </c>
      <c r="G341" s="233"/>
      <c r="H341" s="237">
        <v>2.8799999999999999</v>
      </c>
      <c r="I341" s="238"/>
      <c r="J341" s="233"/>
      <c r="K341" s="233"/>
      <c r="L341" s="239"/>
      <c r="M341" s="240"/>
      <c r="N341" s="241"/>
      <c r="O341" s="241"/>
      <c r="P341" s="241"/>
      <c r="Q341" s="241"/>
      <c r="R341" s="241"/>
      <c r="S341" s="241"/>
      <c r="T341" s="242"/>
      <c r="AT341" s="243" t="s">
        <v>185</v>
      </c>
      <c r="AU341" s="243" t="s">
        <v>87</v>
      </c>
      <c r="AV341" s="11" t="s">
        <v>87</v>
      </c>
      <c r="AW341" s="11" t="s">
        <v>41</v>
      </c>
      <c r="AX341" s="11" t="s">
        <v>78</v>
      </c>
      <c r="AY341" s="243" t="s">
        <v>168</v>
      </c>
    </row>
    <row r="342" s="11" customFormat="1">
      <c r="B342" s="232"/>
      <c r="C342" s="233"/>
      <c r="D342" s="234" t="s">
        <v>185</v>
      </c>
      <c r="E342" s="235" t="s">
        <v>22</v>
      </c>
      <c r="F342" s="236" t="s">
        <v>545</v>
      </c>
      <c r="G342" s="233"/>
      <c r="H342" s="237">
        <v>-20.199999999999999</v>
      </c>
      <c r="I342" s="238"/>
      <c r="J342" s="233"/>
      <c r="K342" s="233"/>
      <c r="L342" s="239"/>
      <c r="M342" s="240"/>
      <c r="N342" s="241"/>
      <c r="O342" s="241"/>
      <c r="P342" s="241"/>
      <c r="Q342" s="241"/>
      <c r="R342" s="241"/>
      <c r="S342" s="241"/>
      <c r="T342" s="242"/>
      <c r="AT342" s="243" t="s">
        <v>185</v>
      </c>
      <c r="AU342" s="243" t="s">
        <v>87</v>
      </c>
      <c r="AV342" s="11" t="s">
        <v>87</v>
      </c>
      <c r="AW342" s="11" t="s">
        <v>41</v>
      </c>
      <c r="AX342" s="11" t="s">
        <v>78</v>
      </c>
      <c r="AY342" s="243" t="s">
        <v>168</v>
      </c>
    </row>
    <row r="343" s="12" customFormat="1">
      <c r="B343" s="244"/>
      <c r="C343" s="245"/>
      <c r="D343" s="234" t="s">
        <v>185</v>
      </c>
      <c r="E343" s="246" t="s">
        <v>22</v>
      </c>
      <c r="F343" s="247" t="s">
        <v>373</v>
      </c>
      <c r="G343" s="245"/>
      <c r="H343" s="246" t="s">
        <v>22</v>
      </c>
      <c r="I343" s="248"/>
      <c r="J343" s="245"/>
      <c r="K343" s="245"/>
      <c r="L343" s="249"/>
      <c r="M343" s="250"/>
      <c r="N343" s="251"/>
      <c r="O343" s="251"/>
      <c r="P343" s="251"/>
      <c r="Q343" s="251"/>
      <c r="R343" s="251"/>
      <c r="S343" s="251"/>
      <c r="T343" s="252"/>
      <c r="AT343" s="253" t="s">
        <v>185</v>
      </c>
      <c r="AU343" s="253" t="s">
        <v>87</v>
      </c>
      <c r="AV343" s="12" t="s">
        <v>24</v>
      </c>
      <c r="AW343" s="12" t="s">
        <v>41</v>
      </c>
      <c r="AX343" s="12" t="s">
        <v>78</v>
      </c>
      <c r="AY343" s="253" t="s">
        <v>168</v>
      </c>
    </row>
    <row r="344" s="11" customFormat="1">
      <c r="B344" s="232"/>
      <c r="C344" s="233"/>
      <c r="D344" s="234" t="s">
        <v>185</v>
      </c>
      <c r="E344" s="235" t="s">
        <v>22</v>
      </c>
      <c r="F344" s="236" t="s">
        <v>546</v>
      </c>
      <c r="G344" s="233"/>
      <c r="H344" s="237">
        <v>228.81899999999999</v>
      </c>
      <c r="I344" s="238"/>
      <c r="J344" s="233"/>
      <c r="K344" s="233"/>
      <c r="L344" s="239"/>
      <c r="M344" s="240"/>
      <c r="N344" s="241"/>
      <c r="O344" s="241"/>
      <c r="P344" s="241"/>
      <c r="Q344" s="241"/>
      <c r="R344" s="241"/>
      <c r="S344" s="241"/>
      <c r="T344" s="242"/>
      <c r="AT344" s="243" t="s">
        <v>185</v>
      </c>
      <c r="AU344" s="243" t="s">
        <v>87</v>
      </c>
      <c r="AV344" s="11" t="s">
        <v>87</v>
      </c>
      <c r="AW344" s="11" t="s">
        <v>41</v>
      </c>
      <c r="AX344" s="11" t="s">
        <v>78</v>
      </c>
      <c r="AY344" s="243" t="s">
        <v>168</v>
      </c>
    </row>
    <row r="345" s="11" customFormat="1">
      <c r="B345" s="232"/>
      <c r="C345" s="233"/>
      <c r="D345" s="234" t="s">
        <v>185</v>
      </c>
      <c r="E345" s="235" t="s">
        <v>22</v>
      </c>
      <c r="F345" s="236" t="s">
        <v>547</v>
      </c>
      <c r="G345" s="233"/>
      <c r="H345" s="237">
        <v>5.7599999999999998</v>
      </c>
      <c r="I345" s="238"/>
      <c r="J345" s="233"/>
      <c r="K345" s="233"/>
      <c r="L345" s="239"/>
      <c r="M345" s="240"/>
      <c r="N345" s="241"/>
      <c r="O345" s="241"/>
      <c r="P345" s="241"/>
      <c r="Q345" s="241"/>
      <c r="R345" s="241"/>
      <c r="S345" s="241"/>
      <c r="T345" s="242"/>
      <c r="AT345" s="243" t="s">
        <v>185</v>
      </c>
      <c r="AU345" s="243" t="s">
        <v>87</v>
      </c>
      <c r="AV345" s="11" t="s">
        <v>87</v>
      </c>
      <c r="AW345" s="11" t="s">
        <v>41</v>
      </c>
      <c r="AX345" s="11" t="s">
        <v>78</v>
      </c>
      <c r="AY345" s="243" t="s">
        <v>168</v>
      </c>
    </row>
    <row r="346" s="11" customFormat="1">
      <c r="B346" s="232"/>
      <c r="C346" s="233"/>
      <c r="D346" s="234" t="s">
        <v>185</v>
      </c>
      <c r="E346" s="235" t="s">
        <v>22</v>
      </c>
      <c r="F346" s="236" t="s">
        <v>548</v>
      </c>
      <c r="G346" s="233"/>
      <c r="H346" s="237">
        <v>-37.200000000000003</v>
      </c>
      <c r="I346" s="238"/>
      <c r="J346" s="233"/>
      <c r="K346" s="233"/>
      <c r="L346" s="239"/>
      <c r="M346" s="240"/>
      <c r="N346" s="241"/>
      <c r="O346" s="241"/>
      <c r="P346" s="241"/>
      <c r="Q346" s="241"/>
      <c r="R346" s="241"/>
      <c r="S346" s="241"/>
      <c r="T346" s="242"/>
      <c r="AT346" s="243" t="s">
        <v>185</v>
      </c>
      <c r="AU346" s="243" t="s">
        <v>87</v>
      </c>
      <c r="AV346" s="11" t="s">
        <v>87</v>
      </c>
      <c r="AW346" s="11" t="s">
        <v>41</v>
      </c>
      <c r="AX346" s="11" t="s">
        <v>78</v>
      </c>
      <c r="AY346" s="243" t="s">
        <v>168</v>
      </c>
    </row>
    <row r="347" s="12" customFormat="1">
      <c r="B347" s="244"/>
      <c r="C347" s="245"/>
      <c r="D347" s="234" t="s">
        <v>185</v>
      </c>
      <c r="E347" s="246" t="s">
        <v>22</v>
      </c>
      <c r="F347" s="247" t="s">
        <v>418</v>
      </c>
      <c r="G347" s="245"/>
      <c r="H347" s="246" t="s">
        <v>22</v>
      </c>
      <c r="I347" s="248"/>
      <c r="J347" s="245"/>
      <c r="K347" s="245"/>
      <c r="L347" s="249"/>
      <c r="M347" s="250"/>
      <c r="N347" s="251"/>
      <c r="O347" s="251"/>
      <c r="P347" s="251"/>
      <c r="Q347" s="251"/>
      <c r="R347" s="251"/>
      <c r="S347" s="251"/>
      <c r="T347" s="252"/>
      <c r="AT347" s="253" t="s">
        <v>185</v>
      </c>
      <c r="AU347" s="253" t="s">
        <v>87</v>
      </c>
      <c r="AV347" s="12" t="s">
        <v>24</v>
      </c>
      <c r="AW347" s="12" t="s">
        <v>41</v>
      </c>
      <c r="AX347" s="12" t="s">
        <v>78</v>
      </c>
      <c r="AY347" s="253" t="s">
        <v>168</v>
      </c>
    </row>
    <row r="348" s="11" customFormat="1">
      <c r="B348" s="232"/>
      <c r="C348" s="233"/>
      <c r="D348" s="234" t="s">
        <v>185</v>
      </c>
      <c r="E348" s="235" t="s">
        <v>22</v>
      </c>
      <c r="F348" s="236" t="s">
        <v>549</v>
      </c>
      <c r="G348" s="233"/>
      <c r="H348" s="237">
        <v>2.472</v>
      </c>
      <c r="I348" s="238"/>
      <c r="J348" s="233"/>
      <c r="K348" s="233"/>
      <c r="L348" s="239"/>
      <c r="M348" s="240"/>
      <c r="N348" s="241"/>
      <c r="O348" s="241"/>
      <c r="P348" s="241"/>
      <c r="Q348" s="241"/>
      <c r="R348" s="241"/>
      <c r="S348" s="241"/>
      <c r="T348" s="242"/>
      <c r="AT348" s="243" t="s">
        <v>185</v>
      </c>
      <c r="AU348" s="243" t="s">
        <v>87</v>
      </c>
      <c r="AV348" s="11" t="s">
        <v>87</v>
      </c>
      <c r="AW348" s="11" t="s">
        <v>41</v>
      </c>
      <c r="AX348" s="11" t="s">
        <v>78</v>
      </c>
      <c r="AY348" s="243" t="s">
        <v>168</v>
      </c>
    </row>
    <row r="349" s="1" customFormat="1" ht="16.5" customHeight="1">
      <c r="B349" s="45"/>
      <c r="C349" s="220" t="s">
        <v>550</v>
      </c>
      <c r="D349" s="220" t="s">
        <v>170</v>
      </c>
      <c r="E349" s="221" t="s">
        <v>551</v>
      </c>
      <c r="F349" s="222" t="s">
        <v>552</v>
      </c>
      <c r="G349" s="223" t="s">
        <v>350</v>
      </c>
      <c r="H349" s="224">
        <v>90.489999999999995</v>
      </c>
      <c r="I349" s="225"/>
      <c r="J349" s="226">
        <f>ROUND(I349*H349,2)</f>
        <v>0</v>
      </c>
      <c r="K349" s="222" t="s">
        <v>174</v>
      </c>
      <c r="L349" s="71"/>
      <c r="M349" s="227" t="s">
        <v>22</v>
      </c>
      <c r="N349" s="228" t="s">
        <v>49</v>
      </c>
      <c r="O349" s="46"/>
      <c r="P349" s="229">
        <f>O349*H349</f>
        <v>0</v>
      </c>
      <c r="Q349" s="229">
        <v>0.00013760000000000001</v>
      </c>
      <c r="R349" s="229">
        <f>Q349*H349</f>
        <v>0.012451424000000001</v>
      </c>
      <c r="S349" s="229">
        <v>0</v>
      </c>
      <c r="T349" s="230">
        <f>S349*H349</f>
        <v>0</v>
      </c>
      <c r="AR349" s="23" t="s">
        <v>175</v>
      </c>
      <c r="AT349" s="23" t="s">
        <v>170</v>
      </c>
      <c r="AU349" s="23" t="s">
        <v>87</v>
      </c>
      <c r="AY349" s="23" t="s">
        <v>168</v>
      </c>
      <c r="BE349" s="231">
        <f>IF(N349="základní",J349,0)</f>
        <v>0</v>
      </c>
      <c r="BF349" s="231">
        <f>IF(N349="snížená",J349,0)</f>
        <v>0</v>
      </c>
      <c r="BG349" s="231">
        <f>IF(N349="zákl. přenesená",J349,0)</f>
        <v>0</v>
      </c>
      <c r="BH349" s="231">
        <f>IF(N349="sníž. přenesená",J349,0)</f>
        <v>0</v>
      </c>
      <c r="BI349" s="231">
        <f>IF(N349="nulová",J349,0)</f>
        <v>0</v>
      </c>
      <c r="BJ349" s="23" t="s">
        <v>24</v>
      </c>
      <c r="BK349" s="231">
        <f>ROUND(I349*H349,2)</f>
        <v>0</v>
      </c>
      <c r="BL349" s="23" t="s">
        <v>175</v>
      </c>
      <c r="BM349" s="23" t="s">
        <v>553</v>
      </c>
    </row>
    <row r="350" s="12" customFormat="1">
      <c r="B350" s="244"/>
      <c r="C350" s="245"/>
      <c r="D350" s="234" t="s">
        <v>185</v>
      </c>
      <c r="E350" s="246" t="s">
        <v>22</v>
      </c>
      <c r="F350" s="247" t="s">
        <v>358</v>
      </c>
      <c r="G350" s="245"/>
      <c r="H350" s="246" t="s">
        <v>22</v>
      </c>
      <c r="I350" s="248"/>
      <c r="J350" s="245"/>
      <c r="K350" s="245"/>
      <c r="L350" s="249"/>
      <c r="M350" s="250"/>
      <c r="N350" s="251"/>
      <c r="O350" s="251"/>
      <c r="P350" s="251"/>
      <c r="Q350" s="251"/>
      <c r="R350" s="251"/>
      <c r="S350" s="251"/>
      <c r="T350" s="252"/>
      <c r="AT350" s="253" t="s">
        <v>185</v>
      </c>
      <c r="AU350" s="253" t="s">
        <v>87</v>
      </c>
      <c r="AV350" s="12" t="s">
        <v>24</v>
      </c>
      <c r="AW350" s="12" t="s">
        <v>41</v>
      </c>
      <c r="AX350" s="12" t="s">
        <v>78</v>
      </c>
      <c r="AY350" s="253" t="s">
        <v>168</v>
      </c>
    </row>
    <row r="351" s="11" customFormat="1">
      <c r="B351" s="232"/>
      <c r="C351" s="233"/>
      <c r="D351" s="234" t="s">
        <v>185</v>
      </c>
      <c r="E351" s="235" t="s">
        <v>22</v>
      </c>
      <c r="F351" s="236" t="s">
        <v>554</v>
      </c>
      <c r="G351" s="233"/>
      <c r="H351" s="237">
        <v>11.199999999999999</v>
      </c>
      <c r="I351" s="238"/>
      <c r="J351" s="233"/>
      <c r="K351" s="233"/>
      <c r="L351" s="239"/>
      <c r="M351" s="240"/>
      <c r="N351" s="241"/>
      <c r="O351" s="241"/>
      <c r="P351" s="241"/>
      <c r="Q351" s="241"/>
      <c r="R351" s="241"/>
      <c r="S351" s="241"/>
      <c r="T351" s="242"/>
      <c r="AT351" s="243" t="s">
        <v>185</v>
      </c>
      <c r="AU351" s="243" t="s">
        <v>87</v>
      </c>
      <c r="AV351" s="11" t="s">
        <v>87</v>
      </c>
      <c r="AW351" s="11" t="s">
        <v>41</v>
      </c>
      <c r="AX351" s="11" t="s">
        <v>78</v>
      </c>
      <c r="AY351" s="243" t="s">
        <v>168</v>
      </c>
    </row>
    <row r="352" s="12" customFormat="1">
      <c r="B352" s="244"/>
      <c r="C352" s="245"/>
      <c r="D352" s="234" t="s">
        <v>185</v>
      </c>
      <c r="E352" s="246" t="s">
        <v>22</v>
      </c>
      <c r="F352" s="247" t="s">
        <v>361</v>
      </c>
      <c r="G352" s="245"/>
      <c r="H352" s="246" t="s">
        <v>22</v>
      </c>
      <c r="I352" s="248"/>
      <c r="J352" s="245"/>
      <c r="K352" s="245"/>
      <c r="L352" s="249"/>
      <c r="M352" s="250"/>
      <c r="N352" s="251"/>
      <c r="O352" s="251"/>
      <c r="P352" s="251"/>
      <c r="Q352" s="251"/>
      <c r="R352" s="251"/>
      <c r="S352" s="251"/>
      <c r="T352" s="252"/>
      <c r="AT352" s="253" t="s">
        <v>185</v>
      </c>
      <c r="AU352" s="253" t="s">
        <v>87</v>
      </c>
      <c r="AV352" s="12" t="s">
        <v>24</v>
      </c>
      <c r="AW352" s="12" t="s">
        <v>41</v>
      </c>
      <c r="AX352" s="12" t="s">
        <v>78</v>
      </c>
      <c r="AY352" s="253" t="s">
        <v>168</v>
      </c>
    </row>
    <row r="353" s="11" customFormat="1">
      <c r="B353" s="232"/>
      <c r="C353" s="233"/>
      <c r="D353" s="234" t="s">
        <v>185</v>
      </c>
      <c r="E353" s="235" t="s">
        <v>22</v>
      </c>
      <c r="F353" s="236" t="s">
        <v>555</v>
      </c>
      <c r="G353" s="233"/>
      <c r="H353" s="237">
        <v>26.43</v>
      </c>
      <c r="I353" s="238"/>
      <c r="J353" s="233"/>
      <c r="K353" s="233"/>
      <c r="L353" s="239"/>
      <c r="M353" s="240"/>
      <c r="N353" s="241"/>
      <c r="O353" s="241"/>
      <c r="P353" s="241"/>
      <c r="Q353" s="241"/>
      <c r="R353" s="241"/>
      <c r="S353" s="241"/>
      <c r="T353" s="242"/>
      <c r="AT353" s="243" t="s">
        <v>185</v>
      </c>
      <c r="AU353" s="243" t="s">
        <v>87</v>
      </c>
      <c r="AV353" s="11" t="s">
        <v>87</v>
      </c>
      <c r="AW353" s="11" t="s">
        <v>41</v>
      </c>
      <c r="AX353" s="11" t="s">
        <v>78</v>
      </c>
      <c r="AY353" s="243" t="s">
        <v>168</v>
      </c>
    </row>
    <row r="354" s="12" customFormat="1">
      <c r="B354" s="244"/>
      <c r="C354" s="245"/>
      <c r="D354" s="234" t="s">
        <v>185</v>
      </c>
      <c r="E354" s="246" t="s">
        <v>22</v>
      </c>
      <c r="F354" s="247" t="s">
        <v>373</v>
      </c>
      <c r="G354" s="245"/>
      <c r="H354" s="246" t="s">
        <v>22</v>
      </c>
      <c r="I354" s="248"/>
      <c r="J354" s="245"/>
      <c r="K354" s="245"/>
      <c r="L354" s="249"/>
      <c r="M354" s="250"/>
      <c r="N354" s="251"/>
      <c r="O354" s="251"/>
      <c r="P354" s="251"/>
      <c r="Q354" s="251"/>
      <c r="R354" s="251"/>
      <c r="S354" s="251"/>
      <c r="T354" s="252"/>
      <c r="AT354" s="253" t="s">
        <v>185</v>
      </c>
      <c r="AU354" s="253" t="s">
        <v>87</v>
      </c>
      <c r="AV354" s="12" t="s">
        <v>24</v>
      </c>
      <c r="AW354" s="12" t="s">
        <v>41</v>
      </c>
      <c r="AX354" s="12" t="s">
        <v>78</v>
      </c>
      <c r="AY354" s="253" t="s">
        <v>168</v>
      </c>
    </row>
    <row r="355" s="11" customFormat="1">
      <c r="B355" s="232"/>
      <c r="C355" s="233"/>
      <c r="D355" s="234" t="s">
        <v>185</v>
      </c>
      <c r="E355" s="235" t="s">
        <v>22</v>
      </c>
      <c r="F355" s="236" t="s">
        <v>556</v>
      </c>
      <c r="G355" s="233"/>
      <c r="H355" s="237">
        <v>47.520000000000003</v>
      </c>
      <c r="I355" s="238"/>
      <c r="J355" s="233"/>
      <c r="K355" s="233"/>
      <c r="L355" s="239"/>
      <c r="M355" s="240"/>
      <c r="N355" s="241"/>
      <c r="O355" s="241"/>
      <c r="P355" s="241"/>
      <c r="Q355" s="241"/>
      <c r="R355" s="241"/>
      <c r="S355" s="241"/>
      <c r="T355" s="242"/>
      <c r="AT355" s="243" t="s">
        <v>185</v>
      </c>
      <c r="AU355" s="243" t="s">
        <v>87</v>
      </c>
      <c r="AV355" s="11" t="s">
        <v>87</v>
      </c>
      <c r="AW355" s="11" t="s">
        <v>41</v>
      </c>
      <c r="AX355" s="11" t="s">
        <v>78</v>
      </c>
      <c r="AY355" s="243" t="s">
        <v>168</v>
      </c>
    </row>
    <row r="356" s="12" customFormat="1">
      <c r="B356" s="244"/>
      <c r="C356" s="245"/>
      <c r="D356" s="234" t="s">
        <v>185</v>
      </c>
      <c r="E356" s="246" t="s">
        <v>22</v>
      </c>
      <c r="F356" s="247" t="s">
        <v>418</v>
      </c>
      <c r="G356" s="245"/>
      <c r="H356" s="246" t="s">
        <v>22</v>
      </c>
      <c r="I356" s="248"/>
      <c r="J356" s="245"/>
      <c r="K356" s="245"/>
      <c r="L356" s="249"/>
      <c r="M356" s="250"/>
      <c r="N356" s="251"/>
      <c r="O356" s="251"/>
      <c r="P356" s="251"/>
      <c r="Q356" s="251"/>
      <c r="R356" s="251"/>
      <c r="S356" s="251"/>
      <c r="T356" s="252"/>
      <c r="AT356" s="253" t="s">
        <v>185</v>
      </c>
      <c r="AU356" s="253" t="s">
        <v>87</v>
      </c>
      <c r="AV356" s="12" t="s">
        <v>24</v>
      </c>
      <c r="AW356" s="12" t="s">
        <v>41</v>
      </c>
      <c r="AX356" s="12" t="s">
        <v>78</v>
      </c>
      <c r="AY356" s="253" t="s">
        <v>168</v>
      </c>
    </row>
    <row r="357" s="11" customFormat="1">
      <c r="B357" s="232"/>
      <c r="C357" s="233"/>
      <c r="D357" s="234" t="s">
        <v>185</v>
      </c>
      <c r="E357" s="235" t="s">
        <v>22</v>
      </c>
      <c r="F357" s="236" t="s">
        <v>557</v>
      </c>
      <c r="G357" s="233"/>
      <c r="H357" s="237">
        <v>5.3399999999999999</v>
      </c>
      <c r="I357" s="238"/>
      <c r="J357" s="233"/>
      <c r="K357" s="233"/>
      <c r="L357" s="239"/>
      <c r="M357" s="240"/>
      <c r="N357" s="241"/>
      <c r="O357" s="241"/>
      <c r="P357" s="241"/>
      <c r="Q357" s="241"/>
      <c r="R357" s="241"/>
      <c r="S357" s="241"/>
      <c r="T357" s="242"/>
      <c r="AT357" s="243" t="s">
        <v>185</v>
      </c>
      <c r="AU357" s="243" t="s">
        <v>87</v>
      </c>
      <c r="AV357" s="11" t="s">
        <v>87</v>
      </c>
      <c r="AW357" s="11" t="s">
        <v>41</v>
      </c>
      <c r="AX357" s="11" t="s">
        <v>78</v>
      </c>
      <c r="AY357" s="243" t="s">
        <v>168</v>
      </c>
    </row>
    <row r="358" s="1" customFormat="1" ht="16.5" customHeight="1">
      <c r="B358" s="45"/>
      <c r="C358" s="220" t="s">
        <v>558</v>
      </c>
      <c r="D358" s="220" t="s">
        <v>170</v>
      </c>
      <c r="E358" s="221" t="s">
        <v>559</v>
      </c>
      <c r="F358" s="222" t="s">
        <v>560</v>
      </c>
      <c r="G358" s="223" t="s">
        <v>350</v>
      </c>
      <c r="H358" s="224">
        <v>143.47499999999999</v>
      </c>
      <c r="I358" s="225"/>
      <c r="J358" s="226">
        <f>ROUND(I358*H358,2)</f>
        <v>0</v>
      </c>
      <c r="K358" s="222" t="s">
        <v>174</v>
      </c>
      <c r="L358" s="71"/>
      <c r="M358" s="227" t="s">
        <v>22</v>
      </c>
      <c r="N358" s="228" t="s">
        <v>49</v>
      </c>
      <c r="O358" s="46"/>
      <c r="P358" s="229">
        <f>O358*H358</f>
        <v>0</v>
      </c>
      <c r="Q358" s="229">
        <v>0.00019568</v>
      </c>
      <c r="R358" s="229">
        <f>Q358*H358</f>
        <v>0.028075187999999997</v>
      </c>
      <c r="S358" s="229">
        <v>0</v>
      </c>
      <c r="T358" s="230">
        <f>S358*H358</f>
        <v>0</v>
      </c>
      <c r="AR358" s="23" t="s">
        <v>175</v>
      </c>
      <c r="AT358" s="23" t="s">
        <v>170</v>
      </c>
      <c r="AU358" s="23" t="s">
        <v>87</v>
      </c>
      <c r="AY358" s="23" t="s">
        <v>168</v>
      </c>
      <c r="BE358" s="231">
        <f>IF(N358="základní",J358,0)</f>
        <v>0</v>
      </c>
      <c r="BF358" s="231">
        <f>IF(N358="snížená",J358,0)</f>
        <v>0</v>
      </c>
      <c r="BG358" s="231">
        <f>IF(N358="zákl. přenesená",J358,0)</f>
        <v>0</v>
      </c>
      <c r="BH358" s="231">
        <f>IF(N358="sníž. přenesená",J358,0)</f>
        <v>0</v>
      </c>
      <c r="BI358" s="231">
        <f>IF(N358="nulová",J358,0)</f>
        <v>0</v>
      </c>
      <c r="BJ358" s="23" t="s">
        <v>24</v>
      </c>
      <c r="BK358" s="231">
        <f>ROUND(I358*H358,2)</f>
        <v>0</v>
      </c>
      <c r="BL358" s="23" t="s">
        <v>175</v>
      </c>
      <c r="BM358" s="23" t="s">
        <v>561</v>
      </c>
    </row>
    <row r="359" s="12" customFormat="1">
      <c r="B359" s="244"/>
      <c r="C359" s="245"/>
      <c r="D359" s="234" t="s">
        <v>185</v>
      </c>
      <c r="E359" s="246" t="s">
        <v>22</v>
      </c>
      <c r="F359" s="247" t="s">
        <v>358</v>
      </c>
      <c r="G359" s="245"/>
      <c r="H359" s="246" t="s">
        <v>22</v>
      </c>
      <c r="I359" s="248"/>
      <c r="J359" s="245"/>
      <c r="K359" s="245"/>
      <c r="L359" s="249"/>
      <c r="M359" s="250"/>
      <c r="N359" s="251"/>
      <c r="O359" s="251"/>
      <c r="P359" s="251"/>
      <c r="Q359" s="251"/>
      <c r="R359" s="251"/>
      <c r="S359" s="251"/>
      <c r="T359" s="252"/>
      <c r="AT359" s="253" t="s">
        <v>185</v>
      </c>
      <c r="AU359" s="253" t="s">
        <v>87</v>
      </c>
      <c r="AV359" s="12" t="s">
        <v>24</v>
      </c>
      <c r="AW359" s="12" t="s">
        <v>41</v>
      </c>
      <c r="AX359" s="12" t="s">
        <v>78</v>
      </c>
      <c r="AY359" s="253" t="s">
        <v>168</v>
      </c>
    </row>
    <row r="360" s="11" customFormat="1">
      <c r="B360" s="232"/>
      <c r="C360" s="233"/>
      <c r="D360" s="234" t="s">
        <v>185</v>
      </c>
      <c r="E360" s="235" t="s">
        <v>22</v>
      </c>
      <c r="F360" s="236" t="s">
        <v>562</v>
      </c>
      <c r="G360" s="233"/>
      <c r="H360" s="237">
        <v>3</v>
      </c>
      <c r="I360" s="238"/>
      <c r="J360" s="233"/>
      <c r="K360" s="233"/>
      <c r="L360" s="239"/>
      <c r="M360" s="240"/>
      <c r="N360" s="241"/>
      <c r="O360" s="241"/>
      <c r="P360" s="241"/>
      <c r="Q360" s="241"/>
      <c r="R360" s="241"/>
      <c r="S360" s="241"/>
      <c r="T360" s="242"/>
      <c r="AT360" s="243" t="s">
        <v>185</v>
      </c>
      <c r="AU360" s="243" t="s">
        <v>87</v>
      </c>
      <c r="AV360" s="11" t="s">
        <v>87</v>
      </c>
      <c r="AW360" s="11" t="s">
        <v>41</v>
      </c>
      <c r="AX360" s="11" t="s">
        <v>78</v>
      </c>
      <c r="AY360" s="243" t="s">
        <v>168</v>
      </c>
    </row>
    <row r="361" s="12" customFormat="1">
      <c r="B361" s="244"/>
      <c r="C361" s="245"/>
      <c r="D361" s="234" t="s">
        <v>185</v>
      </c>
      <c r="E361" s="246" t="s">
        <v>22</v>
      </c>
      <c r="F361" s="247" t="s">
        <v>361</v>
      </c>
      <c r="G361" s="245"/>
      <c r="H361" s="246" t="s">
        <v>22</v>
      </c>
      <c r="I361" s="248"/>
      <c r="J361" s="245"/>
      <c r="K361" s="245"/>
      <c r="L361" s="249"/>
      <c r="M361" s="250"/>
      <c r="N361" s="251"/>
      <c r="O361" s="251"/>
      <c r="P361" s="251"/>
      <c r="Q361" s="251"/>
      <c r="R361" s="251"/>
      <c r="S361" s="251"/>
      <c r="T361" s="252"/>
      <c r="AT361" s="253" t="s">
        <v>185</v>
      </c>
      <c r="AU361" s="253" t="s">
        <v>87</v>
      </c>
      <c r="AV361" s="12" t="s">
        <v>24</v>
      </c>
      <c r="AW361" s="12" t="s">
        <v>41</v>
      </c>
      <c r="AX361" s="12" t="s">
        <v>78</v>
      </c>
      <c r="AY361" s="253" t="s">
        <v>168</v>
      </c>
    </row>
    <row r="362" s="11" customFormat="1">
      <c r="B362" s="232"/>
      <c r="C362" s="233"/>
      <c r="D362" s="234" t="s">
        <v>185</v>
      </c>
      <c r="E362" s="235" t="s">
        <v>22</v>
      </c>
      <c r="F362" s="236" t="s">
        <v>563</v>
      </c>
      <c r="G362" s="233"/>
      <c r="H362" s="237">
        <v>45.975000000000001</v>
      </c>
      <c r="I362" s="238"/>
      <c r="J362" s="233"/>
      <c r="K362" s="233"/>
      <c r="L362" s="239"/>
      <c r="M362" s="240"/>
      <c r="N362" s="241"/>
      <c r="O362" s="241"/>
      <c r="P362" s="241"/>
      <c r="Q362" s="241"/>
      <c r="R362" s="241"/>
      <c r="S362" s="241"/>
      <c r="T362" s="242"/>
      <c r="AT362" s="243" t="s">
        <v>185</v>
      </c>
      <c r="AU362" s="243" t="s">
        <v>87</v>
      </c>
      <c r="AV362" s="11" t="s">
        <v>87</v>
      </c>
      <c r="AW362" s="11" t="s">
        <v>41</v>
      </c>
      <c r="AX362" s="11" t="s">
        <v>78</v>
      </c>
      <c r="AY362" s="243" t="s">
        <v>168</v>
      </c>
    </row>
    <row r="363" s="11" customFormat="1">
      <c r="B363" s="232"/>
      <c r="C363" s="233"/>
      <c r="D363" s="234" t="s">
        <v>185</v>
      </c>
      <c r="E363" s="235" t="s">
        <v>22</v>
      </c>
      <c r="F363" s="236" t="s">
        <v>564</v>
      </c>
      <c r="G363" s="233"/>
      <c r="H363" s="237">
        <v>2.3999999999999999</v>
      </c>
      <c r="I363" s="238"/>
      <c r="J363" s="233"/>
      <c r="K363" s="233"/>
      <c r="L363" s="239"/>
      <c r="M363" s="240"/>
      <c r="N363" s="241"/>
      <c r="O363" s="241"/>
      <c r="P363" s="241"/>
      <c r="Q363" s="241"/>
      <c r="R363" s="241"/>
      <c r="S363" s="241"/>
      <c r="T363" s="242"/>
      <c r="AT363" s="243" t="s">
        <v>185</v>
      </c>
      <c r="AU363" s="243" t="s">
        <v>87</v>
      </c>
      <c r="AV363" s="11" t="s">
        <v>87</v>
      </c>
      <c r="AW363" s="11" t="s">
        <v>41</v>
      </c>
      <c r="AX363" s="11" t="s">
        <v>78</v>
      </c>
      <c r="AY363" s="243" t="s">
        <v>168</v>
      </c>
    </row>
    <row r="364" s="12" customFormat="1">
      <c r="B364" s="244"/>
      <c r="C364" s="245"/>
      <c r="D364" s="234" t="s">
        <v>185</v>
      </c>
      <c r="E364" s="246" t="s">
        <v>22</v>
      </c>
      <c r="F364" s="247" t="s">
        <v>373</v>
      </c>
      <c r="G364" s="245"/>
      <c r="H364" s="246" t="s">
        <v>22</v>
      </c>
      <c r="I364" s="248"/>
      <c r="J364" s="245"/>
      <c r="K364" s="245"/>
      <c r="L364" s="249"/>
      <c r="M364" s="250"/>
      <c r="N364" s="251"/>
      <c r="O364" s="251"/>
      <c r="P364" s="251"/>
      <c r="Q364" s="251"/>
      <c r="R364" s="251"/>
      <c r="S364" s="251"/>
      <c r="T364" s="252"/>
      <c r="AT364" s="253" t="s">
        <v>185</v>
      </c>
      <c r="AU364" s="253" t="s">
        <v>87</v>
      </c>
      <c r="AV364" s="12" t="s">
        <v>24</v>
      </c>
      <c r="AW364" s="12" t="s">
        <v>41</v>
      </c>
      <c r="AX364" s="12" t="s">
        <v>78</v>
      </c>
      <c r="AY364" s="253" t="s">
        <v>168</v>
      </c>
    </row>
    <row r="365" s="11" customFormat="1">
      <c r="B365" s="232"/>
      <c r="C365" s="233"/>
      <c r="D365" s="234" t="s">
        <v>185</v>
      </c>
      <c r="E365" s="235" t="s">
        <v>22</v>
      </c>
      <c r="F365" s="236" t="s">
        <v>565</v>
      </c>
      <c r="G365" s="233"/>
      <c r="H365" s="237">
        <v>85.700000000000003</v>
      </c>
      <c r="I365" s="238"/>
      <c r="J365" s="233"/>
      <c r="K365" s="233"/>
      <c r="L365" s="239"/>
      <c r="M365" s="240"/>
      <c r="N365" s="241"/>
      <c r="O365" s="241"/>
      <c r="P365" s="241"/>
      <c r="Q365" s="241"/>
      <c r="R365" s="241"/>
      <c r="S365" s="241"/>
      <c r="T365" s="242"/>
      <c r="AT365" s="243" t="s">
        <v>185</v>
      </c>
      <c r="AU365" s="243" t="s">
        <v>87</v>
      </c>
      <c r="AV365" s="11" t="s">
        <v>87</v>
      </c>
      <c r="AW365" s="11" t="s">
        <v>41</v>
      </c>
      <c r="AX365" s="11" t="s">
        <v>78</v>
      </c>
      <c r="AY365" s="243" t="s">
        <v>168</v>
      </c>
    </row>
    <row r="366" s="11" customFormat="1">
      <c r="B366" s="232"/>
      <c r="C366" s="233"/>
      <c r="D366" s="234" t="s">
        <v>185</v>
      </c>
      <c r="E366" s="235" t="s">
        <v>22</v>
      </c>
      <c r="F366" s="236" t="s">
        <v>566</v>
      </c>
      <c r="G366" s="233"/>
      <c r="H366" s="237">
        <v>4.7999999999999998</v>
      </c>
      <c r="I366" s="238"/>
      <c r="J366" s="233"/>
      <c r="K366" s="233"/>
      <c r="L366" s="239"/>
      <c r="M366" s="240"/>
      <c r="N366" s="241"/>
      <c r="O366" s="241"/>
      <c r="P366" s="241"/>
      <c r="Q366" s="241"/>
      <c r="R366" s="241"/>
      <c r="S366" s="241"/>
      <c r="T366" s="242"/>
      <c r="AT366" s="243" t="s">
        <v>185</v>
      </c>
      <c r="AU366" s="243" t="s">
        <v>87</v>
      </c>
      <c r="AV366" s="11" t="s">
        <v>87</v>
      </c>
      <c r="AW366" s="11" t="s">
        <v>41</v>
      </c>
      <c r="AX366" s="11" t="s">
        <v>78</v>
      </c>
      <c r="AY366" s="243" t="s">
        <v>168</v>
      </c>
    </row>
    <row r="367" s="12" customFormat="1">
      <c r="B367" s="244"/>
      <c r="C367" s="245"/>
      <c r="D367" s="234" t="s">
        <v>185</v>
      </c>
      <c r="E367" s="246" t="s">
        <v>22</v>
      </c>
      <c r="F367" s="247" t="s">
        <v>418</v>
      </c>
      <c r="G367" s="245"/>
      <c r="H367" s="246" t="s">
        <v>22</v>
      </c>
      <c r="I367" s="248"/>
      <c r="J367" s="245"/>
      <c r="K367" s="245"/>
      <c r="L367" s="249"/>
      <c r="M367" s="250"/>
      <c r="N367" s="251"/>
      <c r="O367" s="251"/>
      <c r="P367" s="251"/>
      <c r="Q367" s="251"/>
      <c r="R367" s="251"/>
      <c r="S367" s="251"/>
      <c r="T367" s="252"/>
      <c r="AT367" s="253" t="s">
        <v>185</v>
      </c>
      <c r="AU367" s="253" t="s">
        <v>87</v>
      </c>
      <c r="AV367" s="12" t="s">
        <v>24</v>
      </c>
      <c r="AW367" s="12" t="s">
        <v>41</v>
      </c>
      <c r="AX367" s="12" t="s">
        <v>78</v>
      </c>
      <c r="AY367" s="253" t="s">
        <v>168</v>
      </c>
    </row>
    <row r="368" s="11" customFormat="1">
      <c r="B368" s="232"/>
      <c r="C368" s="233"/>
      <c r="D368" s="234" t="s">
        <v>185</v>
      </c>
      <c r="E368" s="235" t="s">
        <v>22</v>
      </c>
      <c r="F368" s="236" t="s">
        <v>567</v>
      </c>
      <c r="G368" s="233"/>
      <c r="H368" s="237">
        <v>1.6000000000000001</v>
      </c>
      <c r="I368" s="238"/>
      <c r="J368" s="233"/>
      <c r="K368" s="233"/>
      <c r="L368" s="239"/>
      <c r="M368" s="240"/>
      <c r="N368" s="241"/>
      <c r="O368" s="241"/>
      <c r="P368" s="241"/>
      <c r="Q368" s="241"/>
      <c r="R368" s="241"/>
      <c r="S368" s="241"/>
      <c r="T368" s="242"/>
      <c r="AT368" s="243" t="s">
        <v>185</v>
      </c>
      <c r="AU368" s="243" t="s">
        <v>87</v>
      </c>
      <c r="AV368" s="11" t="s">
        <v>87</v>
      </c>
      <c r="AW368" s="11" t="s">
        <v>41</v>
      </c>
      <c r="AX368" s="11" t="s">
        <v>78</v>
      </c>
      <c r="AY368" s="243" t="s">
        <v>168</v>
      </c>
    </row>
    <row r="369" s="1" customFormat="1" ht="25.5" customHeight="1">
      <c r="B369" s="45"/>
      <c r="C369" s="220" t="s">
        <v>568</v>
      </c>
      <c r="D369" s="220" t="s">
        <v>170</v>
      </c>
      <c r="E369" s="221" t="s">
        <v>569</v>
      </c>
      <c r="F369" s="222" t="s">
        <v>570</v>
      </c>
      <c r="G369" s="223" t="s">
        <v>247</v>
      </c>
      <c r="H369" s="224">
        <v>7.9720000000000004</v>
      </c>
      <c r="I369" s="225"/>
      <c r="J369" s="226">
        <f>ROUND(I369*H369,2)</f>
        <v>0</v>
      </c>
      <c r="K369" s="222" t="s">
        <v>174</v>
      </c>
      <c r="L369" s="71"/>
      <c r="M369" s="227" t="s">
        <v>22</v>
      </c>
      <c r="N369" s="228" t="s">
        <v>49</v>
      </c>
      <c r="O369" s="46"/>
      <c r="P369" s="229">
        <f>O369*H369</f>
        <v>0</v>
      </c>
      <c r="Q369" s="229">
        <v>0.17818400000000001</v>
      </c>
      <c r="R369" s="229">
        <f>Q369*H369</f>
        <v>1.4204828480000002</v>
      </c>
      <c r="S369" s="229">
        <v>0</v>
      </c>
      <c r="T369" s="230">
        <f>S369*H369</f>
        <v>0</v>
      </c>
      <c r="AR369" s="23" t="s">
        <v>175</v>
      </c>
      <c r="AT369" s="23" t="s">
        <v>170</v>
      </c>
      <c r="AU369" s="23" t="s">
        <v>87</v>
      </c>
      <c r="AY369" s="23" t="s">
        <v>168</v>
      </c>
      <c r="BE369" s="231">
        <f>IF(N369="základní",J369,0)</f>
        <v>0</v>
      </c>
      <c r="BF369" s="231">
        <f>IF(N369="snížená",J369,0)</f>
        <v>0</v>
      </c>
      <c r="BG369" s="231">
        <f>IF(N369="zákl. přenesená",J369,0)</f>
        <v>0</v>
      </c>
      <c r="BH369" s="231">
        <f>IF(N369="sníž. přenesená",J369,0)</f>
        <v>0</v>
      </c>
      <c r="BI369" s="231">
        <f>IF(N369="nulová",J369,0)</f>
        <v>0</v>
      </c>
      <c r="BJ369" s="23" t="s">
        <v>24</v>
      </c>
      <c r="BK369" s="231">
        <f>ROUND(I369*H369,2)</f>
        <v>0</v>
      </c>
      <c r="BL369" s="23" t="s">
        <v>175</v>
      </c>
      <c r="BM369" s="23" t="s">
        <v>571</v>
      </c>
    </row>
    <row r="370" s="11" customFormat="1">
      <c r="B370" s="232"/>
      <c r="C370" s="233"/>
      <c r="D370" s="234" t="s">
        <v>185</v>
      </c>
      <c r="E370" s="235" t="s">
        <v>22</v>
      </c>
      <c r="F370" s="236" t="s">
        <v>572</v>
      </c>
      <c r="G370" s="233"/>
      <c r="H370" s="237">
        <v>1.44</v>
      </c>
      <c r="I370" s="238"/>
      <c r="J370" s="233"/>
      <c r="K370" s="233"/>
      <c r="L370" s="239"/>
      <c r="M370" s="240"/>
      <c r="N370" s="241"/>
      <c r="O370" s="241"/>
      <c r="P370" s="241"/>
      <c r="Q370" s="241"/>
      <c r="R370" s="241"/>
      <c r="S370" s="241"/>
      <c r="T370" s="242"/>
      <c r="AT370" s="243" t="s">
        <v>185</v>
      </c>
      <c r="AU370" s="243" t="s">
        <v>87</v>
      </c>
      <c r="AV370" s="11" t="s">
        <v>87</v>
      </c>
      <c r="AW370" s="11" t="s">
        <v>41</v>
      </c>
      <c r="AX370" s="11" t="s">
        <v>78</v>
      </c>
      <c r="AY370" s="243" t="s">
        <v>168</v>
      </c>
    </row>
    <row r="371" s="11" customFormat="1">
      <c r="B371" s="232"/>
      <c r="C371" s="233"/>
      <c r="D371" s="234" t="s">
        <v>185</v>
      </c>
      <c r="E371" s="235" t="s">
        <v>22</v>
      </c>
      <c r="F371" s="236" t="s">
        <v>573</v>
      </c>
      <c r="G371" s="233"/>
      <c r="H371" s="237">
        <v>2.496</v>
      </c>
      <c r="I371" s="238"/>
      <c r="J371" s="233"/>
      <c r="K371" s="233"/>
      <c r="L371" s="239"/>
      <c r="M371" s="240"/>
      <c r="N371" s="241"/>
      <c r="O371" s="241"/>
      <c r="P371" s="241"/>
      <c r="Q371" s="241"/>
      <c r="R371" s="241"/>
      <c r="S371" s="241"/>
      <c r="T371" s="242"/>
      <c r="AT371" s="243" t="s">
        <v>185</v>
      </c>
      <c r="AU371" s="243" t="s">
        <v>87</v>
      </c>
      <c r="AV371" s="11" t="s">
        <v>87</v>
      </c>
      <c r="AW371" s="11" t="s">
        <v>41</v>
      </c>
      <c r="AX371" s="11" t="s">
        <v>78</v>
      </c>
      <c r="AY371" s="243" t="s">
        <v>168</v>
      </c>
    </row>
    <row r="372" s="11" customFormat="1">
      <c r="B372" s="232"/>
      <c r="C372" s="233"/>
      <c r="D372" s="234" t="s">
        <v>185</v>
      </c>
      <c r="E372" s="235" t="s">
        <v>22</v>
      </c>
      <c r="F372" s="236" t="s">
        <v>574</v>
      </c>
      <c r="G372" s="233"/>
      <c r="H372" s="237">
        <v>0.312</v>
      </c>
      <c r="I372" s="238"/>
      <c r="J372" s="233"/>
      <c r="K372" s="233"/>
      <c r="L372" s="239"/>
      <c r="M372" s="240"/>
      <c r="N372" s="241"/>
      <c r="O372" s="241"/>
      <c r="P372" s="241"/>
      <c r="Q372" s="241"/>
      <c r="R372" s="241"/>
      <c r="S372" s="241"/>
      <c r="T372" s="242"/>
      <c r="AT372" s="243" t="s">
        <v>185</v>
      </c>
      <c r="AU372" s="243" t="s">
        <v>87</v>
      </c>
      <c r="AV372" s="11" t="s">
        <v>87</v>
      </c>
      <c r="AW372" s="11" t="s">
        <v>41</v>
      </c>
      <c r="AX372" s="11" t="s">
        <v>78</v>
      </c>
      <c r="AY372" s="243" t="s">
        <v>168</v>
      </c>
    </row>
    <row r="373" s="11" customFormat="1">
      <c r="B373" s="232"/>
      <c r="C373" s="233"/>
      <c r="D373" s="234" t="s">
        <v>185</v>
      </c>
      <c r="E373" s="235" t="s">
        <v>22</v>
      </c>
      <c r="F373" s="236" t="s">
        <v>575</v>
      </c>
      <c r="G373" s="233"/>
      <c r="H373" s="237">
        <v>3.7240000000000002</v>
      </c>
      <c r="I373" s="238"/>
      <c r="J373" s="233"/>
      <c r="K373" s="233"/>
      <c r="L373" s="239"/>
      <c r="M373" s="240"/>
      <c r="N373" s="241"/>
      <c r="O373" s="241"/>
      <c r="P373" s="241"/>
      <c r="Q373" s="241"/>
      <c r="R373" s="241"/>
      <c r="S373" s="241"/>
      <c r="T373" s="242"/>
      <c r="AT373" s="243" t="s">
        <v>185</v>
      </c>
      <c r="AU373" s="243" t="s">
        <v>87</v>
      </c>
      <c r="AV373" s="11" t="s">
        <v>87</v>
      </c>
      <c r="AW373" s="11" t="s">
        <v>41</v>
      </c>
      <c r="AX373" s="11" t="s">
        <v>78</v>
      </c>
      <c r="AY373" s="243" t="s">
        <v>168</v>
      </c>
    </row>
    <row r="374" s="1" customFormat="1" ht="38.25" customHeight="1">
      <c r="B374" s="45"/>
      <c r="C374" s="220" t="s">
        <v>576</v>
      </c>
      <c r="D374" s="220" t="s">
        <v>170</v>
      </c>
      <c r="E374" s="221" t="s">
        <v>577</v>
      </c>
      <c r="F374" s="222" t="s">
        <v>578</v>
      </c>
      <c r="G374" s="223" t="s">
        <v>350</v>
      </c>
      <c r="H374" s="224">
        <v>143.47499999999999</v>
      </c>
      <c r="I374" s="225"/>
      <c r="J374" s="226">
        <f>ROUND(I374*H374,2)</f>
        <v>0</v>
      </c>
      <c r="K374" s="222" t="s">
        <v>174</v>
      </c>
      <c r="L374" s="71"/>
      <c r="M374" s="227" t="s">
        <v>22</v>
      </c>
      <c r="N374" s="228" t="s">
        <v>49</v>
      </c>
      <c r="O374" s="46"/>
      <c r="P374" s="229">
        <f>O374*H374</f>
        <v>0</v>
      </c>
      <c r="Q374" s="229">
        <v>0.0023999999999999998</v>
      </c>
      <c r="R374" s="229">
        <f>Q374*H374</f>
        <v>0.34433999999999998</v>
      </c>
      <c r="S374" s="229">
        <v>0</v>
      </c>
      <c r="T374" s="230">
        <f>S374*H374</f>
        <v>0</v>
      </c>
      <c r="AR374" s="23" t="s">
        <v>175</v>
      </c>
      <c r="AT374" s="23" t="s">
        <v>170</v>
      </c>
      <c r="AU374" s="23" t="s">
        <v>87</v>
      </c>
      <c r="AY374" s="23" t="s">
        <v>168</v>
      </c>
      <c r="BE374" s="231">
        <f>IF(N374="základní",J374,0)</f>
        <v>0</v>
      </c>
      <c r="BF374" s="231">
        <f>IF(N374="snížená",J374,0)</f>
        <v>0</v>
      </c>
      <c r="BG374" s="231">
        <f>IF(N374="zákl. přenesená",J374,0)</f>
        <v>0</v>
      </c>
      <c r="BH374" s="231">
        <f>IF(N374="sníž. přenesená",J374,0)</f>
        <v>0</v>
      </c>
      <c r="BI374" s="231">
        <f>IF(N374="nulová",J374,0)</f>
        <v>0</v>
      </c>
      <c r="BJ374" s="23" t="s">
        <v>24</v>
      </c>
      <c r="BK374" s="231">
        <f>ROUND(I374*H374,2)</f>
        <v>0</v>
      </c>
      <c r="BL374" s="23" t="s">
        <v>175</v>
      </c>
      <c r="BM374" s="23" t="s">
        <v>579</v>
      </c>
    </row>
    <row r="375" s="1" customFormat="1" ht="25.5" customHeight="1">
      <c r="B375" s="45"/>
      <c r="C375" s="220" t="s">
        <v>580</v>
      </c>
      <c r="D375" s="220" t="s">
        <v>170</v>
      </c>
      <c r="E375" s="221" t="s">
        <v>581</v>
      </c>
      <c r="F375" s="222" t="s">
        <v>582</v>
      </c>
      <c r="G375" s="223" t="s">
        <v>247</v>
      </c>
      <c r="H375" s="224">
        <v>40.950000000000003</v>
      </c>
      <c r="I375" s="225"/>
      <c r="J375" s="226">
        <f>ROUND(I375*H375,2)</f>
        <v>0</v>
      </c>
      <c r="K375" s="222" t="s">
        <v>174</v>
      </c>
      <c r="L375" s="71"/>
      <c r="M375" s="227" t="s">
        <v>22</v>
      </c>
      <c r="N375" s="228" t="s">
        <v>49</v>
      </c>
      <c r="O375" s="46"/>
      <c r="P375" s="229">
        <f>O375*H375</f>
        <v>0</v>
      </c>
      <c r="Q375" s="229">
        <v>0.00106</v>
      </c>
      <c r="R375" s="229">
        <f>Q375*H375</f>
        <v>0.043407000000000001</v>
      </c>
      <c r="S375" s="229">
        <v>0</v>
      </c>
      <c r="T375" s="230">
        <f>S375*H375</f>
        <v>0</v>
      </c>
      <c r="AR375" s="23" t="s">
        <v>175</v>
      </c>
      <c r="AT375" s="23" t="s">
        <v>170</v>
      </c>
      <c r="AU375" s="23" t="s">
        <v>87</v>
      </c>
      <c r="AY375" s="23" t="s">
        <v>168</v>
      </c>
      <c r="BE375" s="231">
        <f>IF(N375="základní",J375,0)</f>
        <v>0</v>
      </c>
      <c r="BF375" s="231">
        <f>IF(N375="snížená",J375,0)</f>
        <v>0</v>
      </c>
      <c r="BG375" s="231">
        <f>IF(N375="zákl. přenesená",J375,0)</f>
        <v>0</v>
      </c>
      <c r="BH375" s="231">
        <f>IF(N375="sníž. přenesená",J375,0)</f>
        <v>0</v>
      </c>
      <c r="BI375" s="231">
        <f>IF(N375="nulová",J375,0)</f>
        <v>0</v>
      </c>
      <c r="BJ375" s="23" t="s">
        <v>24</v>
      </c>
      <c r="BK375" s="231">
        <f>ROUND(I375*H375,2)</f>
        <v>0</v>
      </c>
      <c r="BL375" s="23" t="s">
        <v>175</v>
      </c>
      <c r="BM375" s="23" t="s">
        <v>583</v>
      </c>
    </row>
    <row r="376" s="11" customFormat="1">
      <c r="B376" s="232"/>
      <c r="C376" s="233"/>
      <c r="D376" s="234" t="s">
        <v>185</v>
      </c>
      <c r="E376" s="235" t="s">
        <v>22</v>
      </c>
      <c r="F376" s="236" t="s">
        <v>584</v>
      </c>
      <c r="G376" s="233"/>
      <c r="H376" s="237">
        <v>8.8000000000000007</v>
      </c>
      <c r="I376" s="238"/>
      <c r="J376" s="233"/>
      <c r="K376" s="233"/>
      <c r="L376" s="239"/>
      <c r="M376" s="240"/>
      <c r="N376" s="241"/>
      <c r="O376" s="241"/>
      <c r="P376" s="241"/>
      <c r="Q376" s="241"/>
      <c r="R376" s="241"/>
      <c r="S376" s="241"/>
      <c r="T376" s="242"/>
      <c r="AT376" s="243" t="s">
        <v>185</v>
      </c>
      <c r="AU376" s="243" t="s">
        <v>87</v>
      </c>
      <c r="AV376" s="11" t="s">
        <v>87</v>
      </c>
      <c r="AW376" s="11" t="s">
        <v>41</v>
      </c>
      <c r="AX376" s="11" t="s">
        <v>78</v>
      </c>
      <c r="AY376" s="243" t="s">
        <v>168</v>
      </c>
    </row>
    <row r="377" s="11" customFormat="1">
      <c r="B377" s="232"/>
      <c r="C377" s="233"/>
      <c r="D377" s="234" t="s">
        <v>185</v>
      </c>
      <c r="E377" s="235" t="s">
        <v>22</v>
      </c>
      <c r="F377" s="236" t="s">
        <v>585</v>
      </c>
      <c r="G377" s="233"/>
      <c r="H377" s="237">
        <v>27.300000000000001</v>
      </c>
      <c r="I377" s="238"/>
      <c r="J377" s="233"/>
      <c r="K377" s="233"/>
      <c r="L377" s="239"/>
      <c r="M377" s="240"/>
      <c r="N377" s="241"/>
      <c r="O377" s="241"/>
      <c r="P377" s="241"/>
      <c r="Q377" s="241"/>
      <c r="R377" s="241"/>
      <c r="S377" s="241"/>
      <c r="T377" s="242"/>
      <c r="AT377" s="243" t="s">
        <v>185</v>
      </c>
      <c r="AU377" s="243" t="s">
        <v>87</v>
      </c>
      <c r="AV377" s="11" t="s">
        <v>87</v>
      </c>
      <c r="AW377" s="11" t="s">
        <v>41</v>
      </c>
      <c r="AX377" s="11" t="s">
        <v>78</v>
      </c>
      <c r="AY377" s="243" t="s">
        <v>168</v>
      </c>
    </row>
    <row r="378" s="11" customFormat="1">
      <c r="B378" s="232"/>
      <c r="C378" s="233"/>
      <c r="D378" s="234" t="s">
        <v>185</v>
      </c>
      <c r="E378" s="235" t="s">
        <v>22</v>
      </c>
      <c r="F378" s="236" t="s">
        <v>586</v>
      </c>
      <c r="G378" s="233"/>
      <c r="H378" s="237">
        <v>4.8499999999999996</v>
      </c>
      <c r="I378" s="238"/>
      <c r="J378" s="233"/>
      <c r="K378" s="233"/>
      <c r="L378" s="239"/>
      <c r="M378" s="240"/>
      <c r="N378" s="241"/>
      <c r="O378" s="241"/>
      <c r="P378" s="241"/>
      <c r="Q378" s="241"/>
      <c r="R378" s="241"/>
      <c r="S378" s="241"/>
      <c r="T378" s="242"/>
      <c r="AT378" s="243" t="s">
        <v>185</v>
      </c>
      <c r="AU378" s="243" t="s">
        <v>87</v>
      </c>
      <c r="AV378" s="11" t="s">
        <v>87</v>
      </c>
      <c r="AW378" s="11" t="s">
        <v>41</v>
      </c>
      <c r="AX378" s="11" t="s">
        <v>78</v>
      </c>
      <c r="AY378" s="243" t="s">
        <v>168</v>
      </c>
    </row>
    <row r="379" s="10" customFormat="1" ht="29.88" customHeight="1">
      <c r="B379" s="204"/>
      <c r="C379" s="205"/>
      <c r="D379" s="206" t="s">
        <v>77</v>
      </c>
      <c r="E379" s="218" t="s">
        <v>175</v>
      </c>
      <c r="F379" s="218" t="s">
        <v>587</v>
      </c>
      <c r="G379" s="205"/>
      <c r="H379" s="205"/>
      <c r="I379" s="208"/>
      <c r="J379" s="219">
        <f>BK379</f>
        <v>0</v>
      </c>
      <c r="K379" s="205"/>
      <c r="L379" s="210"/>
      <c r="M379" s="211"/>
      <c r="N379" s="212"/>
      <c r="O379" s="212"/>
      <c r="P379" s="213">
        <f>SUM(P380:P447)</f>
        <v>0</v>
      </c>
      <c r="Q379" s="212"/>
      <c r="R379" s="213">
        <f>SUM(R380:R447)</f>
        <v>45.441294957928797</v>
      </c>
      <c r="S379" s="212"/>
      <c r="T379" s="214">
        <f>SUM(T380:T447)</f>
        <v>0</v>
      </c>
      <c r="AR379" s="215" t="s">
        <v>24</v>
      </c>
      <c r="AT379" s="216" t="s">
        <v>77</v>
      </c>
      <c r="AU379" s="216" t="s">
        <v>24</v>
      </c>
      <c r="AY379" s="215" t="s">
        <v>168</v>
      </c>
      <c r="BK379" s="217">
        <f>SUM(BK380:BK447)</f>
        <v>0</v>
      </c>
    </row>
    <row r="380" s="1" customFormat="1" ht="38.25" customHeight="1">
      <c r="B380" s="45"/>
      <c r="C380" s="220" t="s">
        <v>588</v>
      </c>
      <c r="D380" s="220" t="s">
        <v>170</v>
      </c>
      <c r="E380" s="221" t="s">
        <v>589</v>
      </c>
      <c r="F380" s="222" t="s">
        <v>590</v>
      </c>
      <c r="G380" s="223" t="s">
        <v>183</v>
      </c>
      <c r="H380" s="224">
        <v>4.3259999999999996</v>
      </c>
      <c r="I380" s="225"/>
      <c r="J380" s="226">
        <f>ROUND(I380*H380,2)</f>
        <v>0</v>
      </c>
      <c r="K380" s="222" t="s">
        <v>174</v>
      </c>
      <c r="L380" s="71"/>
      <c r="M380" s="227" t="s">
        <v>22</v>
      </c>
      <c r="N380" s="228" t="s">
        <v>49</v>
      </c>
      <c r="O380" s="46"/>
      <c r="P380" s="229">
        <f>O380*H380</f>
        <v>0</v>
      </c>
      <c r="Q380" s="229">
        <v>2.45343</v>
      </c>
      <c r="R380" s="229">
        <f>Q380*H380</f>
        <v>10.613538179999999</v>
      </c>
      <c r="S380" s="229">
        <v>0</v>
      </c>
      <c r="T380" s="230">
        <f>S380*H380</f>
        <v>0</v>
      </c>
      <c r="AR380" s="23" t="s">
        <v>175</v>
      </c>
      <c r="AT380" s="23" t="s">
        <v>170</v>
      </c>
      <c r="AU380" s="23" t="s">
        <v>87</v>
      </c>
      <c r="AY380" s="23" t="s">
        <v>168</v>
      </c>
      <c r="BE380" s="231">
        <f>IF(N380="základní",J380,0)</f>
        <v>0</v>
      </c>
      <c r="BF380" s="231">
        <f>IF(N380="snížená",J380,0)</f>
        <v>0</v>
      </c>
      <c r="BG380" s="231">
        <f>IF(N380="zákl. přenesená",J380,0)</f>
        <v>0</v>
      </c>
      <c r="BH380" s="231">
        <f>IF(N380="sníž. přenesená",J380,0)</f>
        <v>0</v>
      </c>
      <c r="BI380" s="231">
        <f>IF(N380="nulová",J380,0)</f>
        <v>0</v>
      </c>
      <c r="BJ380" s="23" t="s">
        <v>24</v>
      </c>
      <c r="BK380" s="231">
        <f>ROUND(I380*H380,2)</f>
        <v>0</v>
      </c>
      <c r="BL380" s="23" t="s">
        <v>175</v>
      </c>
      <c r="BM380" s="23" t="s">
        <v>591</v>
      </c>
    </row>
    <row r="381" s="12" customFormat="1">
      <c r="B381" s="244"/>
      <c r="C381" s="245"/>
      <c r="D381" s="234" t="s">
        <v>185</v>
      </c>
      <c r="E381" s="246" t="s">
        <v>22</v>
      </c>
      <c r="F381" s="247" t="s">
        <v>592</v>
      </c>
      <c r="G381" s="245"/>
      <c r="H381" s="246" t="s">
        <v>22</v>
      </c>
      <c r="I381" s="248"/>
      <c r="J381" s="245"/>
      <c r="K381" s="245"/>
      <c r="L381" s="249"/>
      <c r="M381" s="250"/>
      <c r="N381" s="251"/>
      <c r="O381" s="251"/>
      <c r="P381" s="251"/>
      <c r="Q381" s="251"/>
      <c r="R381" s="251"/>
      <c r="S381" s="251"/>
      <c r="T381" s="252"/>
      <c r="AT381" s="253" t="s">
        <v>185</v>
      </c>
      <c r="AU381" s="253" t="s">
        <v>87</v>
      </c>
      <c r="AV381" s="12" t="s">
        <v>24</v>
      </c>
      <c r="AW381" s="12" t="s">
        <v>41</v>
      </c>
      <c r="AX381" s="12" t="s">
        <v>78</v>
      </c>
      <c r="AY381" s="253" t="s">
        <v>168</v>
      </c>
    </row>
    <row r="382" s="11" customFormat="1">
      <c r="B382" s="232"/>
      <c r="C382" s="233"/>
      <c r="D382" s="234" t="s">
        <v>185</v>
      </c>
      <c r="E382" s="235" t="s">
        <v>22</v>
      </c>
      <c r="F382" s="236" t="s">
        <v>593</v>
      </c>
      <c r="G382" s="233"/>
      <c r="H382" s="237">
        <v>3.4670000000000001</v>
      </c>
      <c r="I382" s="238"/>
      <c r="J382" s="233"/>
      <c r="K382" s="233"/>
      <c r="L382" s="239"/>
      <c r="M382" s="240"/>
      <c r="N382" s="241"/>
      <c r="O382" s="241"/>
      <c r="P382" s="241"/>
      <c r="Q382" s="241"/>
      <c r="R382" s="241"/>
      <c r="S382" s="241"/>
      <c r="T382" s="242"/>
      <c r="AT382" s="243" t="s">
        <v>185</v>
      </c>
      <c r="AU382" s="243" t="s">
        <v>87</v>
      </c>
      <c r="AV382" s="11" t="s">
        <v>87</v>
      </c>
      <c r="AW382" s="11" t="s">
        <v>41</v>
      </c>
      <c r="AX382" s="11" t="s">
        <v>78</v>
      </c>
      <c r="AY382" s="243" t="s">
        <v>168</v>
      </c>
    </row>
    <row r="383" s="12" customFormat="1">
      <c r="B383" s="244"/>
      <c r="C383" s="245"/>
      <c r="D383" s="234" t="s">
        <v>185</v>
      </c>
      <c r="E383" s="246" t="s">
        <v>22</v>
      </c>
      <c r="F383" s="247" t="s">
        <v>594</v>
      </c>
      <c r="G383" s="245"/>
      <c r="H383" s="246" t="s">
        <v>22</v>
      </c>
      <c r="I383" s="248"/>
      <c r="J383" s="245"/>
      <c r="K383" s="245"/>
      <c r="L383" s="249"/>
      <c r="M383" s="250"/>
      <c r="N383" s="251"/>
      <c r="O383" s="251"/>
      <c r="P383" s="251"/>
      <c r="Q383" s="251"/>
      <c r="R383" s="251"/>
      <c r="S383" s="251"/>
      <c r="T383" s="252"/>
      <c r="AT383" s="253" t="s">
        <v>185</v>
      </c>
      <c r="AU383" s="253" t="s">
        <v>87</v>
      </c>
      <c r="AV383" s="12" t="s">
        <v>24</v>
      </c>
      <c r="AW383" s="12" t="s">
        <v>41</v>
      </c>
      <c r="AX383" s="12" t="s">
        <v>78</v>
      </c>
      <c r="AY383" s="253" t="s">
        <v>168</v>
      </c>
    </row>
    <row r="384" s="11" customFormat="1">
      <c r="B384" s="232"/>
      <c r="C384" s="233"/>
      <c r="D384" s="234" t="s">
        <v>185</v>
      </c>
      <c r="E384" s="235" t="s">
        <v>22</v>
      </c>
      <c r="F384" s="236" t="s">
        <v>595</v>
      </c>
      <c r="G384" s="233"/>
      <c r="H384" s="237">
        <v>0.85899999999999999</v>
      </c>
      <c r="I384" s="238"/>
      <c r="J384" s="233"/>
      <c r="K384" s="233"/>
      <c r="L384" s="239"/>
      <c r="M384" s="240"/>
      <c r="N384" s="241"/>
      <c r="O384" s="241"/>
      <c r="P384" s="241"/>
      <c r="Q384" s="241"/>
      <c r="R384" s="241"/>
      <c r="S384" s="241"/>
      <c r="T384" s="242"/>
      <c r="AT384" s="243" t="s">
        <v>185</v>
      </c>
      <c r="AU384" s="243" t="s">
        <v>87</v>
      </c>
      <c r="AV384" s="11" t="s">
        <v>87</v>
      </c>
      <c r="AW384" s="11" t="s">
        <v>41</v>
      </c>
      <c r="AX384" s="11" t="s">
        <v>78</v>
      </c>
      <c r="AY384" s="243" t="s">
        <v>168</v>
      </c>
    </row>
    <row r="385" s="1" customFormat="1" ht="38.25" customHeight="1">
      <c r="B385" s="45"/>
      <c r="C385" s="220" t="s">
        <v>596</v>
      </c>
      <c r="D385" s="220" t="s">
        <v>170</v>
      </c>
      <c r="E385" s="221" t="s">
        <v>597</v>
      </c>
      <c r="F385" s="222" t="s">
        <v>598</v>
      </c>
      <c r="G385" s="223" t="s">
        <v>183</v>
      </c>
      <c r="H385" s="224">
        <v>5.8150000000000004</v>
      </c>
      <c r="I385" s="225"/>
      <c r="J385" s="226">
        <f>ROUND(I385*H385,2)</f>
        <v>0</v>
      </c>
      <c r="K385" s="222" t="s">
        <v>174</v>
      </c>
      <c r="L385" s="71"/>
      <c r="M385" s="227" t="s">
        <v>22</v>
      </c>
      <c r="N385" s="228" t="s">
        <v>49</v>
      </c>
      <c r="O385" s="46"/>
      <c r="P385" s="229">
        <f>O385*H385</f>
        <v>0</v>
      </c>
      <c r="Q385" s="229">
        <v>2.45343</v>
      </c>
      <c r="R385" s="229">
        <f>Q385*H385</f>
        <v>14.26669545</v>
      </c>
      <c r="S385" s="229">
        <v>0</v>
      </c>
      <c r="T385" s="230">
        <f>S385*H385</f>
        <v>0</v>
      </c>
      <c r="AR385" s="23" t="s">
        <v>175</v>
      </c>
      <c r="AT385" s="23" t="s">
        <v>170</v>
      </c>
      <c r="AU385" s="23" t="s">
        <v>87</v>
      </c>
      <c r="AY385" s="23" t="s">
        <v>168</v>
      </c>
      <c r="BE385" s="231">
        <f>IF(N385="základní",J385,0)</f>
        <v>0</v>
      </c>
      <c r="BF385" s="231">
        <f>IF(N385="snížená",J385,0)</f>
        <v>0</v>
      </c>
      <c r="BG385" s="231">
        <f>IF(N385="zákl. přenesená",J385,0)</f>
        <v>0</v>
      </c>
      <c r="BH385" s="231">
        <f>IF(N385="sníž. přenesená",J385,0)</f>
        <v>0</v>
      </c>
      <c r="BI385" s="231">
        <f>IF(N385="nulová",J385,0)</f>
        <v>0</v>
      </c>
      <c r="BJ385" s="23" t="s">
        <v>24</v>
      </c>
      <c r="BK385" s="231">
        <f>ROUND(I385*H385,2)</f>
        <v>0</v>
      </c>
      <c r="BL385" s="23" t="s">
        <v>175</v>
      </c>
      <c r="BM385" s="23" t="s">
        <v>599</v>
      </c>
    </row>
    <row r="386" s="12" customFormat="1">
      <c r="B386" s="244"/>
      <c r="C386" s="245"/>
      <c r="D386" s="234" t="s">
        <v>185</v>
      </c>
      <c r="E386" s="246" t="s">
        <v>22</v>
      </c>
      <c r="F386" s="247" t="s">
        <v>600</v>
      </c>
      <c r="G386" s="245"/>
      <c r="H386" s="246" t="s">
        <v>22</v>
      </c>
      <c r="I386" s="248"/>
      <c r="J386" s="245"/>
      <c r="K386" s="245"/>
      <c r="L386" s="249"/>
      <c r="M386" s="250"/>
      <c r="N386" s="251"/>
      <c r="O386" s="251"/>
      <c r="P386" s="251"/>
      <c r="Q386" s="251"/>
      <c r="R386" s="251"/>
      <c r="S386" s="251"/>
      <c r="T386" s="252"/>
      <c r="AT386" s="253" t="s">
        <v>185</v>
      </c>
      <c r="AU386" s="253" t="s">
        <v>87</v>
      </c>
      <c r="AV386" s="12" t="s">
        <v>24</v>
      </c>
      <c r="AW386" s="12" t="s">
        <v>41</v>
      </c>
      <c r="AX386" s="12" t="s">
        <v>78</v>
      </c>
      <c r="AY386" s="253" t="s">
        <v>168</v>
      </c>
    </row>
    <row r="387" s="11" customFormat="1">
      <c r="B387" s="232"/>
      <c r="C387" s="233"/>
      <c r="D387" s="234" t="s">
        <v>185</v>
      </c>
      <c r="E387" s="235" t="s">
        <v>22</v>
      </c>
      <c r="F387" s="236" t="s">
        <v>601</v>
      </c>
      <c r="G387" s="233"/>
      <c r="H387" s="237">
        <v>3.1480000000000001</v>
      </c>
      <c r="I387" s="238"/>
      <c r="J387" s="233"/>
      <c r="K387" s="233"/>
      <c r="L387" s="239"/>
      <c r="M387" s="240"/>
      <c r="N387" s="241"/>
      <c r="O387" s="241"/>
      <c r="P387" s="241"/>
      <c r="Q387" s="241"/>
      <c r="R387" s="241"/>
      <c r="S387" s="241"/>
      <c r="T387" s="242"/>
      <c r="AT387" s="243" t="s">
        <v>185</v>
      </c>
      <c r="AU387" s="243" t="s">
        <v>87</v>
      </c>
      <c r="AV387" s="11" t="s">
        <v>87</v>
      </c>
      <c r="AW387" s="11" t="s">
        <v>41</v>
      </c>
      <c r="AX387" s="11" t="s">
        <v>78</v>
      </c>
      <c r="AY387" s="243" t="s">
        <v>168</v>
      </c>
    </row>
    <row r="388" s="12" customFormat="1">
      <c r="B388" s="244"/>
      <c r="C388" s="245"/>
      <c r="D388" s="234" t="s">
        <v>185</v>
      </c>
      <c r="E388" s="246" t="s">
        <v>22</v>
      </c>
      <c r="F388" s="247" t="s">
        <v>602</v>
      </c>
      <c r="G388" s="245"/>
      <c r="H388" s="246" t="s">
        <v>22</v>
      </c>
      <c r="I388" s="248"/>
      <c r="J388" s="245"/>
      <c r="K388" s="245"/>
      <c r="L388" s="249"/>
      <c r="M388" s="250"/>
      <c r="N388" s="251"/>
      <c r="O388" s="251"/>
      <c r="P388" s="251"/>
      <c r="Q388" s="251"/>
      <c r="R388" s="251"/>
      <c r="S388" s="251"/>
      <c r="T388" s="252"/>
      <c r="AT388" s="253" t="s">
        <v>185</v>
      </c>
      <c r="AU388" s="253" t="s">
        <v>87</v>
      </c>
      <c r="AV388" s="12" t="s">
        <v>24</v>
      </c>
      <c r="AW388" s="12" t="s">
        <v>41</v>
      </c>
      <c r="AX388" s="12" t="s">
        <v>78</v>
      </c>
      <c r="AY388" s="253" t="s">
        <v>168</v>
      </c>
    </row>
    <row r="389" s="11" customFormat="1">
      <c r="B389" s="232"/>
      <c r="C389" s="233"/>
      <c r="D389" s="234" t="s">
        <v>185</v>
      </c>
      <c r="E389" s="235" t="s">
        <v>22</v>
      </c>
      <c r="F389" s="236" t="s">
        <v>603</v>
      </c>
      <c r="G389" s="233"/>
      <c r="H389" s="237">
        <v>2.27</v>
      </c>
      <c r="I389" s="238"/>
      <c r="J389" s="233"/>
      <c r="K389" s="233"/>
      <c r="L389" s="239"/>
      <c r="M389" s="240"/>
      <c r="N389" s="241"/>
      <c r="O389" s="241"/>
      <c r="P389" s="241"/>
      <c r="Q389" s="241"/>
      <c r="R389" s="241"/>
      <c r="S389" s="241"/>
      <c r="T389" s="242"/>
      <c r="AT389" s="243" t="s">
        <v>185</v>
      </c>
      <c r="AU389" s="243" t="s">
        <v>87</v>
      </c>
      <c r="AV389" s="11" t="s">
        <v>87</v>
      </c>
      <c r="AW389" s="11" t="s">
        <v>41</v>
      </c>
      <c r="AX389" s="11" t="s">
        <v>78</v>
      </c>
      <c r="AY389" s="243" t="s">
        <v>168</v>
      </c>
    </row>
    <row r="390" s="11" customFormat="1">
      <c r="B390" s="232"/>
      <c r="C390" s="233"/>
      <c r="D390" s="234" t="s">
        <v>185</v>
      </c>
      <c r="E390" s="235" t="s">
        <v>22</v>
      </c>
      <c r="F390" s="236" t="s">
        <v>604</v>
      </c>
      <c r="G390" s="233"/>
      <c r="H390" s="237">
        <v>0.39700000000000002</v>
      </c>
      <c r="I390" s="238"/>
      <c r="J390" s="233"/>
      <c r="K390" s="233"/>
      <c r="L390" s="239"/>
      <c r="M390" s="240"/>
      <c r="N390" s="241"/>
      <c r="O390" s="241"/>
      <c r="P390" s="241"/>
      <c r="Q390" s="241"/>
      <c r="R390" s="241"/>
      <c r="S390" s="241"/>
      <c r="T390" s="242"/>
      <c r="AT390" s="243" t="s">
        <v>185</v>
      </c>
      <c r="AU390" s="243" t="s">
        <v>87</v>
      </c>
      <c r="AV390" s="11" t="s">
        <v>87</v>
      </c>
      <c r="AW390" s="11" t="s">
        <v>41</v>
      </c>
      <c r="AX390" s="11" t="s">
        <v>78</v>
      </c>
      <c r="AY390" s="243" t="s">
        <v>168</v>
      </c>
    </row>
    <row r="391" s="1" customFormat="1" ht="38.25" customHeight="1">
      <c r="B391" s="45"/>
      <c r="C391" s="220" t="s">
        <v>605</v>
      </c>
      <c r="D391" s="220" t="s">
        <v>170</v>
      </c>
      <c r="E391" s="221" t="s">
        <v>606</v>
      </c>
      <c r="F391" s="222" t="s">
        <v>607</v>
      </c>
      <c r="G391" s="223" t="s">
        <v>247</v>
      </c>
      <c r="H391" s="224">
        <v>22.721</v>
      </c>
      <c r="I391" s="225"/>
      <c r="J391" s="226">
        <f>ROUND(I391*H391,2)</f>
        <v>0</v>
      </c>
      <c r="K391" s="222" t="s">
        <v>174</v>
      </c>
      <c r="L391" s="71"/>
      <c r="M391" s="227" t="s">
        <v>22</v>
      </c>
      <c r="N391" s="228" t="s">
        <v>49</v>
      </c>
      <c r="O391" s="46"/>
      <c r="P391" s="229">
        <f>O391*H391</f>
        <v>0</v>
      </c>
      <c r="Q391" s="229">
        <v>0.0021526800000000001</v>
      </c>
      <c r="R391" s="229">
        <f>Q391*H391</f>
        <v>0.048911042280000004</v>
      </c>
      <c r="S391" s="229">
        <v>0</v>
      </c>
      <c r="T391" s="230">
        <f>S391*H391</f>
        <v>0</v>
      </c>
      <c r="AR391" s="23" t="s">
        <v>175</v>
      </c>
      <c r="AT391" s="23" t="s">
        <v>170</v>
      </c>
      <c r="AU391" s="23" t="s">
        <v>87</v>
      </c>
      <c r="AY391" s="23" t="s">
        <v>168</v>
      </c>
      <c r="BE391" s="231">
        <f>IF(N391="základní",J391,0)</f>
        <v>0</v>
      </c>
      <c r="BF391" s="231">
        <f>IF(N391="snížená",J391,0)</f>
        <v>0</v>
      </c>
      <c r="BG391" s="231">
        <f>IF(N391="zákl. přenesená",J391,0)</f>
        <v>0</v>
      </c>
      <c r="BH391" s="231">
        <f>IF(N391="sníž. přenesená",J391,0)</f>
        <v>0</v>
      </c>
      <c r="BI391" s="231">
        <f>IF(N391="nulová",J391,0)</f>
        <v>0</v>
      </c>
      <c r="BJ391" s="23" t="s">
        <v>24</v>
      </c>
      <c r="BK391" s="231">
        <f>ROUND(I391*H391,2)</f>
        <v>0</v>
      </c>
      <c r="BL391" s="23" t="s">
        <v>175</v>
      </c>
      <c r="BM391" s="23" t="s">
        <v>608</v>
      </c>
    </row>
    <row r="392" s="11" customFormat="1">
      <c r="B392" s="232"/>
      <c r="C392" s="233"/>
      <c r="D392" s="234" t="s">
        <v>185</v>
      </c>
      <c r="E392" s="235" t="s">
        <v>22</v>
      </c>
      <c r="F392" s="236" t="s">
        <v>609</v>
      </c>
      <c r="G392" s="233"/>
      <c r="H392" s="237">
        <v>16.995999999999999</v>
      </c>
      <c r="I392" s="238"/>
      <c r="J392" s="233"/>
      <c r="K392" s="233"/>
      <c r="L392" s="239"/>
      <c r="M392" s="240"/>
      <c r="N392" s="241"/>
      <c r="O392" s="241"/>
      <c r="P392" s="241"/>
      <c r="Q392" s="241"/>
      <c r="R392" s="241"/>
      <c r="S392" s="241"/>
      <c r="T392" s="242"/>
      <c r="AT392" s="243" t="s">
        <v>185</v>
      </c>
      <c r="AU392" s="243" t="s">
        <v>87</v>
      </c>
      <c r="AV392" s="11" t="s">
        <v>87</v>
      </c>
      <c r="AW392" s="11" t="s">
        <v>41</v>
      </c>
      <c r="AX392" s="11" t="s">
        <v>78</v>
      </c>
      <c r="AY392" s="243" t="s">
        <v>168</v>
      </c>
    </row>
    <row r="393" s="11" customFormat="1">
      <c r="B393" s="232"/>
      <c r="C393" s="233"/>
      <c r="D393" s="234" t="s">
        <v>185</v>
      </c>
      <c r="E393" s="235" t="s">
        <v>22</v>
      </c>
      <c r="F393" s="236" t="s">
        <v>610</v>
      </c>
      <c r="G393" s="233"/>
      <c r="H393" s="237">
        <v>5.7249999999999996</v>
      </c>
      <c r="I393" s="238"/>
      <c r="J393" s="233"/>
      <c r="K393" s="233"/>
      <c r="L393" s="239"/>
      <c r="M393" s="240"/>
      <c r="N393" s="241"/>
      <c r="O393" s="241"/>
      <c r="P393" s="241"/>
      <c r="Q393" s="241"/>
      <c r="R393" s="241"/>
      <c r="S393" s="241"/>
      <c r="T393" s="242"/>
      <c r="AT393" s="243" t="s">
        <v>185</v>
      </c>
      <c r="AU393" s="243" t="s">
        <v>87</v>
      </c>
      <c r="AV393" s="11" t="s">
        <v>87</v>
      </c>
      <c r="AW393" s="11" t="s">
        <v>41</v>
      </c>
      <c r="AX393" s="11" t="s">
        <v>78</v>
      </c>
      <c r="AY393" s="243" t="s">
        <v>168</v>
      </c>
    </row>
    <row r="394" s="1" customFormat="1" ht="38.25" customHeight="1">
      <c r="B394" s="45"/>
      <c r="C394" s="220" t="s">
        <v>611</v>
      </c>
      <c r="D394" s="220" t="s">
        <v>170</v>
      </c>
      <c r="E394" s="221" t="s">
        <v>612</v>
      </c>
      <c r="F394" s="222" t="s">
        <v>613</v>
      </c>
      <c r="G394" s="223" t="s">
        <v>247</v>
      </c>
      <c r="H394" s="224">
        <v>22.721</v>
      </c>
      <c r="I394" s="225"/>
      <c r="J394" s="226">
        <f>ROUND(I394*H394,2)</f>
        <v>0</v>
      </c>
      <c r="K394" s="222" t="s">
        <v>174</v>
      </c>
      <c r="L394" s="71"/>
      <c r="M394" s="227" t="s">
        <v>22</v>
      </c>
      <c r="N394" s="228" t="s">
        <v>49</v>
      </c>
      <c r="O394" s="46"/>
      <c r="P394" s="229">
        <f>O394*H394</f>
        <v>0</v>
      </c>
      <c r="Q394" s="229">
        <v>0</v>
      </c>
      <c r="R394" s="229">
        <f>Q394*H394</f>
        <v>0</v>
      </c>
      <c r="S394" s="229">
        <v>0</v>
      </c>
      <c r="T394" s="230">
        <f>S394*H394</f>
        <v>0</v>
      </c>
      <c r="AR394" s="23" t="s">
        <v>175</v>
      </c>
      <c r="AT394" s="23" t="s">
        <v>170</v>
      </c>
      <c r="AU394" s="23" t="s">
        <v>87</v>
      </c>
      <c r="AY394" s="23" t="s">
        <v>168</v>
      </c>
      <c r="BE394" s="231">
        <f>IF(N394="základní",J394,0)</f>
        <v>0</v>
      </c>
      <c r="BF394" s="231">
        <f>IF(N394="snížená",J394,0)</f>
        <v>0</v>
      </c>
      <c r="BG394" s="231">
        <f>IF(N394="zákl. přenesená",J394,0)</f>
        <v>0</v>
      </c>
      <c r="BH394" s="231">
        <f>IF(N394="sníž. přenesená",J394,0)</f>
        <v>0</v>
      </c>
      <c r="BI394" s="231">
        <f>IF(N394="nulová",J394,0)</f>
        <v>0</v>
      </c>
      <c r="BJ394" s="23" t="s">
        <v>24</v>
      </c>
      <c r="BK394" s="231">
        <f>ROUND(I394*H394,2)</f>
        <v>0</v>
      </c>
      <c r="BL394" s="23" t="s">
        <v>175</v>
      </c>
      <c r="BM394" s="23" t="s">
        <v>614</v>
      </c>
    </row>
    <row r="395" s="1" customFormat="1" ht="38.25" customHeight="1">
      <c r="B395" s="45"/>
      <c r="C395" s="220" t="s">
        <v>615</v>
      </c>
      <c r="D395" s="220" t="s">
        <v>170</v>
      </c>
      <c r="E395" s="221" t="s">
        <v>616</v>
      </c>
      <c r="F395" s="222" t="s">
        <v>617</v>
      </c>
      <c r="G395" s="223" t="s">
        <v>247</v>
      </c>
      <c r="H395" s="224">
        <v>81.852999999999994</v>
      </c>
      <c r="I395" s="225"/>
      <c r="J395" s="226">
        <f>ROUND(I395*H395,2)</f>
        <v>0</v>
      </c>
      <c r="K395" s="222" t="s">
        <v>174</v>
      </c>
      <c r="L395" s="71"/>
      <c r="M395" s="227" t="s">
        <v>22</v>
      </c>
      <c r="N395" s="228" t="s">
        <v>49</v>
      </c>
      <c r="O395" s="46"/>
      <c r="P395" s="229">
        <f>O395*H395</f>
        <v>0</v>
      </c>
      <c r="Q395" s="229">
        <v>0.0021210000000000001</v>
      </c>
      <c r="R395" s="229">
        <f>Q395*H395</f>
        <v>0.17361021299999999</v>
      </c>
      <c r="S395" s="229">
        <v>0</v>
      </c>
      <c r="T395" s="230">
        <f>S395*H395</f>
        <v>0</v>
      </c>
      <c r="AR395" s="23" t="s">
        <v>175</v>
      </c>
      <c r="AT395" s="23" t="s">
        <v>170</v>
      </c>
      <c r="AU395" s="23" t="s">
        <v>87</v>
      </c>
      <c r="AY395" s="23" t="s">
        <v>168</v>
      </c>
      <c r="BE395" s="231">
        <f>IF(N395="základní",J395,0)</f>
        <v>0</v>
      </c>
      <c r="BF395" s="231">
        <f>IF(N395="snížená",J395,0)</f>
        <v>0</v>
      </c>
      <c r="BG395" s="231">
        <f>IF(N395="zákl. přenesená",J395,0)</f>
        <v>0</v>
      </c>
      <c r="BH395" s="231">
        <f>IF(N395="sníž. přenesená",J395,0)</f>
        <v>0</v>
      </c>
      <c r="BI395" s="231">
        <f>IF(N395="nulová",J395,0)</f>
        <v>0</v>
      </c>
      <c r="BJ395" s="23" t="s">
        <v>24</v>
      </c>
      <c r="BK395" s="231">
        <f>ROUND(I395*H395,2)</f>
        <v>0</v>
      </c>
      <c r="BL395" s="23" t="s">
        <v>175</v>
      </c>
      <c r="BM395" s="23" t="s">
        <v>618</v>
      </c>
    </row>
    <row r="396" s="11" customFormat="1">
      <c r="B396" s="232"/>
      <c r="C396" s="233"/>
      <c r="D396" s="234" t="s">
        <v>185</v>
      </c>
      <c r="E396" s="235" t="s">
        <v>22</v>
      </c>
      <c r="F396" s="236" t="s">
        <v>619</v>
      </c>
      <c r="G396" s="233"/>
      <c r="H396" s="237">
        <v>37.947000000000003</v>
      </c>
      <c r="I396" s="238"/>
      <c r="J396" s="233"/>
      <c r="K396" s="233"/>
      <c r="L396" s="239"/>
      <c r="M396" s="240"/>
      <c r="N396" s="241"/>
      <c r="O396" s="241"/>
      <c r="P396" s="241"/>
      <c r="Q396" s="241"/>
      <c r="R396" s="241"/>
      <c r="S396" s="241"/>
      <c r="T396" s="242"/>
      <c r="AT396" s="243" t="s">
        <v>185</v>
      </c>
      <c r="AU396" s="243" t="s">
        <v>87</v>
      </c>
      <c r="AV396" s="11" t="s">
        <v>87</v>
      </c>
      <c r="AW396" s="11" t="s">
        <v>41</v>
      </c>
      <c r="AX396" s="11" t="s">
        <v>78</v>
      </c>
      <c r="AY396" s="243" t="s">
        <v>168</v>
      </c>
    </row>
    <row r="397" s="11" customFormat="1">
      <c r="B397" s="232"/>
      <c r="C397" s="233"/>
      <c r="D397" s="234" t="s">
        <v>185</v>
      </c>
      <c r="E397" s="235" t="s">
        <v>22</v>
      </c>
      <c r="F397" s="236" t="s">
        <v>620</v>
      </c>
      <c r="G397" s="233"/>
      <c r="H397" s="237">
        <v>18.920000000000002</v>
      </c>
      <c r="I397" s="238"/>
      <c r="J397" s="233"/>
      <c r="K397" s="233"/>
      <c r="L397" s="239"/>
      <c r="M397" s="240"/>
      <c r="N397" s="241"/>
      <c r="O397" s="241"/>
      <c r="P397" s="241"/>
      <c r="Q397" s="241"/>
      <c r="R397" s="241"/>
      <c r="S397" s="241"/>
      <c r="T397" s="242"/>
      <c r="AT397" s="243" t="s">
        <v>185</v>
      </c>
      <c r="AU397" s="243" t="s">
        <v>87</v>
      </c>
      <c r="AV397" s="11" t="s">
        <v>87</v>
      </c>
      <c r="AW397" s="11" t="s">
        <v>41</v>
      </c>
      <c r="AX397" s="11" t="s">
        <v>78</v>
      </c>
      <c r="AY397" s="243" t="s">
        <v>168</v>
      </c>
    </row>
    <row r="398" s="11" customFormat="1">
      <c r="B398" s="232"/>
      <c r="C398" s="233"/>
      <c r="D398" s="234" t="s">
        <v>185</v>
      </c>
      <c r="E398" s="235" t="s">
        <v>22</v>
      </c>
      <c r="F398" s="236" t="s">
        <v>621</v>
      </c>
      <c r="G398" s="233"/>
      <c r="H398" s="237">
        <v>18.32</v>
      </c>
      <c r="I398" s="238"/>
      <c r="J398" s="233"/>
      <c r="K398" s="233"/>
      <c r="L398" s="239"/>
      <c r="M398" s="240"/>
      <c r="N398" s="241"/>
      <c r="O398" s="241"/>
      <c r="P398" s="241"/>
      <c r="Q398" s="241"/>
      <c r="R398" s="241"/>
      <c r="S398" s="241"/>
      <c r="T398" s="242"/>
      <c r="AT398" s="243" t="s">
        <v>185</v>
      </c>
      <c r="AU398" s="243" t="s">
        <v>87</v>
      </c>
      <c r="AV398" s="11" t="s">
        <v>87</v>
      </c>
      <c r="AW398" s="11" t="s">
        <v>41</v>
      </c>
      <c r="AX398" s="11" t="s">
        <v>78</v>
      </c>
      <c r="AY398" s="243" t="s">
        <v>168</v>
      </c>
    </row>
    <row r="399" s="11" customFormat="1">
      <c r="B399" s="232"/>
      <c r="C399" s="233"/>
      <c r="D399" s="234" t="s">
        <v>185</v>
      </c>
      <c r="E399" s="235" t="s">
        <v>22</v>
      </c>
      <c r="F399" s="236" t="s">
        <v>622</v>
      </c>
      <c r="G399" s="233"/>
      <c r="H399" s="237">
        <v>6.6660000000000004</v>
      </c>
      <c r="I399" s="238"/>
      <c r="J399" s="233"/>
      <c r="K399" s="233"/>
      <c r="L399" s="239"/>
      <c r="M399" s="240"/>
      <c r="N399" s="241"/>
      <c r="O399" s="241"/>
      <c r="P399" s="241"/>
      <c r="Q399" s="241"/>
      <c r="R399" s="241"/>
      <c r="S399" s="241"/>
      <c r="T399" s="242"/>
      <c r="AT399" s="243" t="s">
        <v>185</v>
      </c>
      <c r="AU399" s="243" t="s">
        <v>87</v>
      </c>
      <c r="AV399" s="11" t="s">
        <v>87</v>
      </c>
      <c r="AW399" s="11" t="s">
        <v>41</v>
      </c>
      <c r="AX399" s="11" t="s">
        <v>78</v>
      </c>
      <c r="AY399" s="243" t="s">
        <v>168</v>
      </c>
    </row>
    <row r="400" s="1" customFormat="1" ht="38.25" customHeight="1">
      <c r="B400" s="45"/>
      <c r="C400" s="220" t="s">
        <v>623</v>
      </c>
      <c r="D400" s="220" t="s">
        <v>170</v>
      </c>
      <c r="E400" s="221" t="s">
        <v>624</v>
      </c>
      <c r="F400" s="222" t="s">
        <v>625</v>
      </c>
      <c r="G400" s="223" t="s">
        <v>247</v>
      </c>
      <c r="H400" s="224">
        <v>81.852999999999994</v>
      </c>
      <c r="I400" s="225"/>
      <c r="J400" s="226">
        <f>ROUND(I400*H400,2)</f>
        <v>0</v>
      </c>
      <c r="K400" s="222" t="s">
        <v>174</v>
      </c>
      <c r="L400" s="71"/>
      <c r="M400" s="227" t="s">
        <v>22</v>
      </c>
      <c r="N400" s="228" t="s">
        <v>49</v>
      </c>
      <c r="O400" s="46"/>
      <c r="P400" s="229">
        <f>O400*H400</f>
        <v>0</v>
      </c>
      <c r="Q400" s="229">
        <v>0</v>
      </c>
      <c r="R400" s="229">
        <f>Q400*H400</f>
        <v>0</v>
      </c>
      <c r="S400" s="229">
        <v>0</v>
      </c>
      <c r="T400" s="230">
        <f>S400*H400</f>
        <v>0</v>
      </c>
      <c r="AR400" s="23" t="s">
        <v>175</v>
      </c>
      <c r="AT400" s="23" t="s">
        <v>170</v>
      </c>
      <c r="AU400" s="23" t="s">
        <v>87</v>
      </c>
      <c r="AY400" s="23" t="s">
        <v>168</v>
      </c>
      <c r="BE400" s="231">
        <f>IF(N400="základní",J400,0)</f>
        <v>0</v>
      </c>
      <c r="BF400" s="231">
        <f>IF(N400="snížená",J400,0)</f>
        <v>0</v>
      </c>
      <c r="BG400" s="231">
        <f>IF(N400="zákl. přenesená",J400,0)</f>
        <v>0</v>
      </c>
      <c r="BH400" s="231">
        <f>IF(N400="sníž. přenesená",J400,0)</f>
        <v>0</v>
      </c>
      <c r="BI400" s="231">
        <f>IF(N400="nulová",J400,0)</f>
        <v>0</v>
      </c>
      <c r="BJ400" s="23" t="s">
        <v>24</v>
      </c>
      <c r="BK400" s="231">
        <f>ROUND(I400*H400,2)</f>
        <v>0</v>
      </c>
      <c r="BL400" s="23" t="s">
        <v>175</v>
      </c>
      <c r="BM400" s="23" t="s">
        <v>626</v>
      </c>
    </row>
    <row r="401" s="1" customFormat="1" ht="38.25" customHeight="1">
      <c r="B401" s="45"/>
      <c r="C401" s="220" t="s">
        <v>627</v>
      </c>
      <c r="D401" s="220" t="s">
        <v>170</v>
      </c>
      <c r="E401" s="221" t="s">
        <v>628</v>
      </c>
      <c r="F401" s="222" t="s">
        <v>629</v>
      </c>
      <c r="G401" s="223" t="s">
        <v>247</v>
      </c>
      <c r="H401" s="224">
        <v>67.689999999999998</v>
      </c>
      <c r="I401" s="225"/>
      <c r="J401" s="226">
        <f>ROUND(I401*H401,2)</f>
        <v>0</v>
      </c>
      <c r="K401" s="222" t="s">
        <v>174</v>
      </c>
      <c r="L401" s="71"/>
      <c r="M401" s="227" t="s">
        <v>22</v>
      </c>
      <c r="N401" s="228" t="s">
        <v>49</v>
      </c>
      <c r="O401" s="46"/>
      <c r="P401" s="229">
        <f>O401*H401</f>
        <v>0</v>
      </c>
      <c r="Q401" s="229">
        <v>0.0031045000000000001</v>
      </c>
      <c r="R401" s="229">
        <f>Q401*H401</f>
        <v>0.21014360499999998</v>
      </c>
      <c r="S401" s="229">
        <v>0</v>
      </c>
      <c r="T401" s="230">
        <f>S401*H401</f>
        <v>0</v>
      </c>
      <c r="AR401" s="23" t="s">
        <v>175</v>
      </c>
      <c r="AT401" s="23" t="s">
        <v>170</v>
      </c>
      <c r="AU401" s="23" t="s">
        <v>87</v>
      </c>
      <c r="AY401" s="23" t="s">
        <v>168</v>
      </c>
      <c r="BE401" s="231">
        <f>IF(N401="základní",J401,0)</f>
        <v>0</v>
      </c>
      <c r="BF401" s="231">
        <f>IF(N401="snížená",J401,0)</f>
        <v>0</v>
      </c>
      <c r="BG401" s="231">
        <f>IF(N401="zákl. přenesená",J401,0)</f>
        <v>0</v>
      </c>
      <c r="BH401" s="231">
        <f>IF(N401="sníž. přenesená",J401,0)</f>
        <v>0</v>
      </c>
      <c r="BI401" s="231">
        <f>IF(N401="nulová",J401,0)</f>
        <v>0</v>
      </c>
      <c r="BJ401" s="23" t="s">
        <v>24</v>
      </c>
      <c r="BK401" s="231">
        <f>ROUND(I401*H401,2)</f>
        <v>0</v>
      </c>
      <c r="BL401" s="23" t="s">
        <v>175</v>
      </c>
      <c r="BM401" s="23" t="s">
        <v>630</v>
      </c>
    </row>
    <row r="402" s="11" customFormat="1">
      <c r="B402" s="232"/>
      <c r="C402" s="233"/>
      <c r="D402" s="234" t="s">
        <v>185</v>
      </c>
      <c r="E402" s="235" t="s">
        <v>22</v>
      </c>
      <c r="F402" s="236" t="s">
        <v>631</v>
      </c>
      <c r="G402" s="233"/>
      <c r="H402" s="237">
        <v>44.969000000000001</v>
      </c>
      <c r="I402" s="238"/>
      <c r="J402" s="233"/>
      <c r="K402" s="233"/>
      <c r="L402" s="239"/>
      <c r="M402" s="240"/>
      <c r="N402" s="241"/>
      <c r="O402" s="241"/>
      <c r="P402" s="241"/>
      <c r="Q402" s="241"/>
      <c r="R402" s="241"/>
      <c r="S402" s="241"/>
      <c r="T402" s="242"/>
      <c r="AT402" s="243" t="s">
        <v>185</v>
      </c>
      <c r="AU402" s="243" t="s">
        <v>87</v>
      </c>
      <c r="AV402" s="11" t="s">
        <v>87</v>
      </c>
      <c r="AW402" s="11" t="s">
        <v>41</v>
      </c>
      <c r="AX402" s="11" t="s">
        <v>78</v>
      </c>
      <c r="AY402" s="243" t="s">
        <v>168</v>
      </c>
    </row>
    <row r="403" s="11" customFormat="1">
      <c r="B403" s="232"/>
      <c r="C403" s="233"/>
      <c r="D403" s="234" t="s">
        <v>185</v>
      </c>
      <c r="E403" s="235" t="s">
        <v>22</v>
      </c>
      <c r="F403" s="236" t="s">
        <v>632</v>
      </c>
      <c r="G403" s="233"/>
      <c r="H403" s="237">
        <v>16.995999999999999</v>
      </c>
      <c r="I403" s="238"/>
      <c r="J403" s="233"/>
      <c r="K403" s="233"/>
      <c r="L403" s="239"/>
      <c r="M403" s="240"/>
      <c r="N403" s="241"/>
      <c r="O403" s="241"/>
      <c r="P403" s="241"/>
      <c r="Q403" s="241"/>
      <c r="R403" s="241"/>
      <c r="S403" s="241"/>
      <c r="T403" s="242"/>
      <c r="AT403" s="243" t="s">
        <v>185</v>
      </c>
      <c r="AU403" s="243" t="s">
        <v>87</v>
      </c>
      <c r="AV403" s="11" t="s">
        <v>87</v>
      </c>
      <c r="AW403" s="11" t="s">
        <v>41</v>
      </c>
      <c r="AX403" s="11" t="s">
        <v>78</v>
      </c>
      <c r="AY403" s="243" t="s">
        <v>168</v>
      </c>
    </row>
    <row r="404" s="11" customFormat="1">
      <c r="B404" s="232"/>
      <c r="C404" s="233"/>
      <c r="D404" s="234" t="s">
        <v>185</v>
      </c>
      <c r="E404" s="235" t="s">
        <v>22</v>
      </c>
      <c r="F404" s="236" t="s">
        <v>610</v>
      </c>
      <c r="G404" s="233"/>
      <c r="H404" s="237">
        <v>5.7249999999999996</v>
      </c>
      <c r="I404" s="238"/>
      <c r="J404" s="233"/>
      <c r="K404" s="233"/>
      <c r="L404" s="239"/>
      <c r="M404" s="240"/>
      <c r="N404" s="241"/>
      <c r="O404" s="241"/>
      <c r="P404" s="241"/>
      <c r="Q404" s="241"/>
      <c r="R404" s="241"/>
      <c r="S404" s="241"/>
      <c r="T404" s="242"/>
      <c r="AT404" s="243" t="s">
        <v>185</v>
      </c>
      <c r="AU404" s="243" t="s">
        <v>87</v>
      </c>
      <c r="AV404" s="11" t="s">
        <v>87</v>
      </c>
      <c r="AW404" s="11" t="s">
        <v>41</v>
      </c>
      <c r="AX404" s="11" t="s">
        <v>78</v>
      </c>
      <c r="AY404" s="243" t="s">
        <v>168</v>
      </c>
    </row>
    <row r="405" s="1" customFormat="1" ht="38.25" customHeight="1">
      <c r="B405" s="45"/>
      <c r="C405" s="220" t="s">
        <v>633</v>
      </c>
      <c r="D405" s="220" t="s">
        <v>170</v>
      </c>
      <c r="E405" s="221" t="s">
        <v>634</v>
      </c>
      <c r="F405" s="222" t="s">
        <v>635</v>
      </c>
      <c r="G405" s="223" t="s">
        <v>247</v>
      </c>
      <c r="H405" s="224">
        <v>67.689999999999998</v>
      </c>
      <c r="I405" s="225"/>
      <c r="J405" s="226">
        <f>ROUND(I405*H405,2)</f>
        <v>0</v>
      </c>
      <c r="K405" s="222" t="s">
        <v>174</v>
      </c>
      <c r="L405" s="71"/>
      <c r="M405" s="227" t="s">
        <v>22</v>
      </c>
      <c r="N405" s="228" t="s">
        <v>49</v>
      </c>
      <c r="O405" s="46"/>
      <c r="P405" s="229">
        <f>O405*H405</f>
        <v>0</v>
      </c>
      <c r="Q405" s="229">
        <v>0</v>
      </c>
      <c r="R405" s="229">
        <f>Q405*H405</f>
        <v>0</v>
      </c>
      <c r="S405" s="229">
        <v>0</v>
      </c>
      <c r="T405" s="230">
        <f>S405*H405</f>
        <v>0</v>
      </c>
      <c r="AR405" s="23" t="s">
        <v>175</v>
      </c>
      <c r="AT405" s="23" t="s">
        <v>170</v>
      </c>
      <c r="AU405" s="23" t="s">
        <v>87</v>
      </c>
      <c r="AY405" s="23" t="s">
        <v>168</v>
      </c>
      <c r="BE405" s="231">
        <f>IF(N405="základní",J405,0)</f>
        <v>0</v>
      </c>
      <c r="BF405" s="231">
        <f>IF(N405="snížená",J405,0)</f>
        <v>0</v>
      </c>
      <c r="BG405" s="231">
        <f>IF(N405="zákl. přenesená",J405,0)</f>
        <v>0</v>
      </c>
      <c r="BH405" s="231">
        <f>IF(N405="sníž. přenesená",J405,0)</f>
        <v>0</v>
      </c>
      <c r="BI405" s="231">
        <f>IF(N405="nulová",J405,0)</f>
        <v>0</v>
      </c>
      <c r="BJ405" s="23" t="s">
        <v>24</v>
      </c>
      <c r="BK405" s="231">
        <f>ROUND(I405*H405,2)</f>
        <v>0</v>
      </c>
      <c r="BL405" s="23" t="s">
        <v>175</v>
      </c>
      <c r="BM405" s="23" t="s">
        <v>636</v>
      </c>
    </row>
    <row r="406" s="1" customFormat="1" ht="63.75" customHeight="1">
      <c r="B406" s="45"/>
      <c r="C406" s="220" t="s">
        <v>637</v>
      </c>
      <c r="D406" s="220" t="s">
        <v>170</v>
      </c>
      <c r="E406" s="221" t="s">
        <v>638</v>
      </c>
      <c r="F406" s="222" t="s">
        <v>639</v>
      </c>
      <c r="G406" s="223" t="s">
        <v>241</v>
      </c>
      <c r="H406" s="224">
        <v>0.50700000000000001</v>
      </c>
      <c r="I406" s="225"/>
      <c r="J406" s="226">
        <f>ROUND(I406*H406,2)</f>
        <v>0</v>
      </c>
      <c r="K406" s="222" t="s">
        <v>174</v>
      </c>
      <c r="L406" s="71"/>
      <c r="M406" s="227" t="s">
        <v>22</v>
      </c>
      <c r="N406" s="228" t="s">
        <v>49</v>
      </c>
      <c r="O406" s="46"/>
      <c r="P406" s="229">
        <f>O406*H406</f>
        <v>0</v>
      </c>
      <c r="Q406" s="229">
        <v>1.05515684</v>
      </c>
      <c r="R406" s="229">
        <f>Q406*H406</f>
        <v>0.53496451787999999</v>
      </c>
      <c r="S406" s="229">
        <v>0</v>
      </c>
      <c r="T406" s="230">
        <f>S406*H406</f>
        <v>0</v>
      </c>
      <c r="AR406" s="23" t="s">
        <v>175</v>
      </c>
      <c r="AT406" s="23" t="s">
        <v>170</v>
      </c>
      <c r="AU406" s="23" t="s">
        <v>87</v>
      </c>
      <c r="AY406" s="23" t="s">
        <v>168</v>
      </c>
      <c r="BE406" s="231">
        <f>IF(N406="základní",J406,0)</f>
        <v>0</v>
      </c>
      <c r="BF406" s="231">
        <f>IF(N406="snížená",J406,0)</f>
        <v>0</v>
      </c>
      <c r="BG406" s="231">
        <f>IF(N406="zákl. přenesená",J406,0)</f>
        <v>0</v>
      </c>
      <c r="BH406" s="231">
        <f>IF(N406="sníž. přenesená",J406,0)</f>
        <v>0</v>
      </c>
      <c r="BI406" s="231">
        <f>IF(N406="nulová",J406,0)</f>
        <v>0</v>
      </c>
      <c r="BJ406" s="23" t="s">
        <v>24</v>
      </c>
      <c r="BK406" s="231">
        <f>ROUND(I406*H406,2)</f>
        <v>0</v>
      </c>
      <c r="BL406" s="23" t="s">
        <v>175</v>
      </c>
      <c r="BM406" s="23" t="s">
        <v>640</v>
      </c>
    </row>
    <row r="407" s="12" customFormat="1">
      <c r="B407" s="244"/>
      <c r="C407" s="245"/>
      <c r="D407" s="234" t="s">
        <v>185</v>
      </c>
      <c r="E407" s="246" t="s">
        <v>22</v>
      </c>
      <c r="F407" s="247" t="s">
        <v>641</v>
      </c>
      <c r="G407" s="245"/>
      <c r="H407" s="246" t="s">
        <v>22</v>
      </c>
      <c r="I407" s="248"/>
      <c r="J407" s="245"/>
      <c r="K407" s="245"/>
      <c r="L407" s="249"/>
      <c r="M407" s="250"/>
      <c r="N407" s="251"/>
      <c r="O407" s="251"/>
      <c r="P407" s="251"/>
      <c r="Q407" s="251"/>
      <c r="R407" s="251"/>
      <c r="S407" s="251"/>
      <c r="T407" s="252"/>
      <c r="AT407" s="253" t="s">
        <v>185</v>
      </c>
      <c r="AU407" s="253" t="s">
        <v>87</v>
      </c>
      <c r="AV407" s="12" t="s">
        <v>24</v>
      </c>
      <c r="AW407" s="12" t="s">
        <v>41</v>
      </c>
      <c r="AX407" s="12" t="s">
        <v>78</v>
      </c>
      <c r="AY407" s="253" t="s">
        <v>168</v>
      </c>
    </row>
    <row r="408" s="11" customFormat="1">
      <c r="B408" s="232"/>
      <c r="C408" s="233"/>
      <c r="D408" s="234" t="s">
        <v>185</v>
      </c>
      <c r="E408" s="235" t="s">
        <v>22</v>
      </c>
      <c r="F408" s="236" t="s">
        <v>642</v>
      </c>
      <c r="G408" s="233"/>
      <c r="H408" s="237">
        <v>0.50700000000000001</v>
      </c>
      <c r="I408" s="238"/>
      <c r="J408" s="233"/>
      <c r="K408" s="233"/>
      <c r="L408" s="239"/>
      <c r="M408" s="240"/>
      <c r="N408" s="241"/>
      <c r="O408" s="241"/>
      <c r="P408" s="241"/>
      <c r="Q408" s="241"/>
      <c r="R408" s="241"/>
      <c r="S408" s="241"/>
      <c r="T408" s="242"/>
      <c r="AT408" s="243" t="s">
        <v>185</v>
      </c>
      <c r="AU408" s="243" t="s">
        <v>87</v>
      </c>
      <c r="AV408" s="11" t="s">
        <v>87</v>
      </c>
      <c r="AW408" s="11" t="s">
        <v>41</v>
      </c>
      <c r="AX408" s="11" t="s">
        <v>78</v>
      </c>
      <c r="AY408" s="243" t="s">
        <v>168</v>
      </c>
    </row>
    <row r="409" s="1" customFormat="1" ht="63.75" customHeight="1">
      <c r="B409" s="45"/>
      <c r="C409" s="220" t="s">
        <v>643</v>
      </c>
      <c r="D409" s="220" t="s">
        <v>170</v>
      </c>
      <c r="E409" s="221" t="s">
        <v>644</v>
      </c>
      <c r="F409" s="222" t="s">
        <v>645</v>
      </c>
      <c r="G409" s="223" t="s">
        <v>241</v>
      </c>
      <c r="H409" s="224">
        <v>0.244</v>
      </c>
      <c r="I409" s="225"/>
      <c r="J409" s="226">
        <f>ROUND(I409*H409,2)</f>
        <v>0</v>
      </c>
      <c r="K409" s="222" t="s">
        <v>174</v>
      </c>
      <c r="L409" s="71"/>
      <c r="M409" s="227" t="s">
        <v>22</v>
      </c>
      <c r="N409" s="228" t="s">
        <v>49</v>
      </c>
      <c r="O409" s="46"/>
      <c r="P409" s="229">
        <f>O409*H409</f>
        <v>0</v>
      </c>
      <c r="Q409" s="229">
        <v>1.0530555952</v>
      </c>
      <c r="R409" s="229">
        <f>Q409*H409</f>
        <v>0.25694556522880002</v>
      </c>
      <c r="S409" s="229">
        <v>0</v>
      </c>
      <c r="T409" s="230">
        <f>S409*H409</f>
        <v>0</v>
      </c>
      <c r="AR409" s="23" t="s">
        <v>175</v>
      </c>
      <c r="AT409" s="23" t="s">
        <v>170</v>
      </c>
      <c r="AU409" s="23" t="s">
        <v>87</v>
      </c>
      <c r="AY409" s="23" t="s">
        <v>168</v>
      </c>
      <c r="BE409" s="231">
        <f>IF(N409="základní",J409,0)</f>
        <v>0</v>
      </c>
      <c r="BF409" s="231">
        <f>IF(N409="snížená",J409,0)</f>
        <v>0</v>
      </c>
      <c r="BG409" s="231">
        <f>IF(N409="zákl. přenesená",J409,0)</f>
        <v>0</v>
      </c>
      <c r="BH409" s="231">
        <f>IF(N409="sníž. přenesená",J409,0)</f>
        <v>0</v>
      </c>
      <c r="BI409" s="231">
        <f>IF(N409="nulová",J409,0)</f>
        <v>0</v>
      </c>
      <c r="BJ409" s="23" t="s">
        <v>24</v>
      </c>
      <c r="BK409" s="231">
        <f>ROUND(I409*H409,2)</f>
        <v>0</v>
      </c>
      <c r="BL409" s="23" t="s">
        <v>175</v>
      </c>
      <c r="BM409" s="23" t="s">
        <v>646</v>
      </c>
    </row>
    <row r="410" s="12" customFormat="1">
      <c r="B410" s="244"/>
      <c r="C410" s="245"/>
      <c r="D410" s="234" t="s">
        <v>185</v>
      </c>
      <c r="E410" s="246" t="s">
        <v>22</v>
      </c>
      <c r="F410" s="247" t="s">
        <v>641</v>
      </c>
      <c r="G410" s="245"/>
      <c r="H410" s="246" t="s">
        <v>22</v>
      </c>
      <c r="I410" s="248"/>
      <c r="J410" s="245"/>
      <c r="K410" s="245"/>
      <c r="L410" s="249"/>
      <c r="M410" s="250"/>
      <c r="N410" s="251"/>
      <c r="O410" s="251"/>
      <c r="P410" s="251"/>
      <c r="Q410" s="251"/>
      <c r="R410" s="251"/>
      <c r="S410" s="251"/>
      <c r="T410" s="252"/>
      <c r="AT410" s="253" t="s">
        <v>185</v>
      </c>
      <c r="AU410" s="253" t="s">
        <v>87</v>
      </c>
      <c r="AV410" s="12" t="s">
        <v>24</v>
      </c>
      <c r="AW410" s="12" t="s">
        <v>41</v>
      </c>
      <c r="AX410" s="12" t="s">
        <v>78</v>
      </c>
      <c r="AY410" s="253" t="s">
        <v>168</v>
      </c>
    </row>
    <row r="411" s="11" customFormat="1">
      <c r="B411" s="232"/>
      <c r="C411" s="233"/>
      <c r="D411" s="234" t="s">
        <v>185</v>
      </c>
      <c r="E411" s="235" t="s">
        <v>22</v>
      </c>
      <c r="F411" s="236" t="s">
        <v>647</v>
      </c>
      <c r="G411" s="233"/>
      <c r="H411" s="237">
        <v>0.14799999999999999</v>
      </c>
      <c r="I411" s="238"/>
      <c r="J411" s="233"/>
      <c r="K411" s="233"/>
      <c r="L411" s="239"/>
      <c r="M411" s="240"/>
      <c r="N411" s="241"/>
      <c r="O411" s="241"/>
      <c r="P411" s="241"/>
      <c r="Q411" s="241"/>
      <c r="R411" s="241"/>
      <c r="S411" s="241"/>
      <c r="T411" s="242"/>
      <c r="AT411" s="243" t="s">
        <v>185</v>
      </c>
      <c r="AU411" s="243" t="s">
        <v>87</v>
      </c>
      <c r="AV411" s="11" t="s">
        <v>87</v>
      </c>
      <c r="AW411" s="11" t="s">
        <v>41</v>
      </c>
      <c r="AX411" s="11" t="s">
        <v>78</v>
      </c>
      <c r="AY411" s="243" t="s">
        <v>168</v>
      </c>
    </row>
    <row r="412" s="12" customFormat="1">
      <c r="B412" s="244"/>
      <c r="C412" s="245"/>
      <c r="D412" s="234" t="s">
        <v>185</v>
      </c>
      <c r="E412" s="246" t="s">
        <v>22</v>
      </c>
      <c r="F412" s="247" t="s">
        <v>592</v>
      </c>
      <c r="G412" s="245"/>
      <c r="H412" s="246" t="s">
        <v>22</v>
      </c>
      <c r="I412" s="248"/>
      <c r="J412" s="245"/>
      <c r="K412" s="245"/>
      <c r="L412" s="249"/>
      <c r="M412" s="250"/>
      <c r="N412" s="251"/>
      <c r="O412" s="251"/>
      <c r="P412" s="251"/>
      <c r="Q412" s="251"/>
      <c r="R412" s="251"/>
      <c r="S412" s="251"/>
      <c r="T412" s="252"/>
      <c r="AT412" s="253" t="s">
        <v>185</v>
      </c>
      <c r="AU412" s="253" t="s">
        <v>87</v>
      </c>
      <c r="AV412" s="12" t="s">
        <v>24</v>
      </c>
      <c r="AW412" s="12" t="s">
        <v>41</v>
      </c>
      <c r="AX412" s="12" t="s">
        <v>78</v>
      </c>
      <c r="AY412" s="253" t="s">
        <v>168</v>
      </c>
    </row>
    <row r="413" s="11" customFormat="1">
      <c r="B413" s="232"/>
      <c r="C413" s="233"/>
      <c r="D413" s="234" t="s">
        <v>185</v>
      </c>
      <c r="E413" s="235" t="s">
        <v>22</v>
      </c>
      <c r="F413" s="236" t="s">
        <v>648</v>
      </c>
      <c r="G413" s="233"/>
      <c r="H413" s="237">
        <v>0.074999999999999997</v>
      </c>
      <c r="I413" s="238"/>
      <c r="J413" s="233"/>
      <c r="K413" s="233"/>
      <c r="L413" s="239"/>
      <c r="M413" s="240"/>
      <c r="N413" s="241"/>
      <c r="O413" s="241"/>
      <c r="P413" s="241"/>
      <c r="Q413" s="241"/>
      <c r="R413" s="241"/>
      <c r="S413" s="241"/>
      <c r="T413" s="242"/>
      <c r="AT413" s="243" t="s">
        <v>185</v>
      </c>
      <c r="AU413" s="243" t="s">
        <v>87</v>
      </c>
      <c r="AV413" s="11" t="s">
        <v>87</v>
      </c>
      <c r="AW413" s="11" t="s">
        <v>41</v>
      </c>
      <c r="AX413" s="11" t="s">
        <v>78</v>
      </c>
      <c r="AY413" s="243" t="s">
        <v>168</v>
      </c>
    </row>
    <row r="414" s="12" customFormat="1">
      <c r="B414" s="244"/>
      <c r="C414" s="245"/>
      <c r="D414" s="234" t="s">
        <v>185</v>
      </c>
      <c r="E414" s="246" t="s">
        <v>22</v>
      </c>
      <c r="F414" s="247" t="s">
        <v>649</v>
      </c>
      <c r="G414" s="245"/>
      <c r="H414" s="246" t="s">
        <v>22</v>
      </c>
      <c r="I414" s="248"/>
      <c r="J414" s="245"/>
      <c r="K414" s="245"/>
      <c r="L414" s="249"/>
      <c r="M414" s="250"/>
      <c r="N414" s="251"/>
      <c r="O414" s="251"/>
      <c r="P414" s="251"/>
      <c r="Q414" s="251"/>
      <c r="R414" s="251"/>
      <c r="S414" s="251"/>
      <c r="T414" s="252"/>
      <c r="AT414" s="253" t="s">
        <v>185</v>
      </c>
      <c r="AU414" s="253" t="s">
        <v>87</v>
      </c>
      <c r="AV414" s="12" t="s">
        <v>24</v>
      </c>
      <c r="AW414" s="12" t="s">
        <v>41</v>
      </c>
      <c r="AX414" s="12" t="s">
        <v>78</v>
      </c>
      <c r="AY414" s="253" t="s">
        <v>168</v>
      </c>
    </row>
    <row r="415" s="11" customFormat="1">
      <c r="B415" s="232"/>
      <c r="C415" s="233"/>
      <c r="D415" s="234" t="s">
        <v>185</v>
      </c>
      <c r="E415" s="235" t="s">
        <v>22</v>
      </c>
      <c r="F415" s="236" t="s">
        <v>650</v>
      </c>
      <c r="G415" s="233"/>
      <c r="H415" s="237">
        <v>0.021000000000000001</v>
      </c>
      <c r="I415" s="238"/>
      <c r="J415" s="233"/>
      <c r="K415" s="233"/>
      <c r="L415" s="239"/>
      <c r="M415" s="240"/>
      <c r="N415" s="241"/>
      <c r="O415" s="241"/>
      <c r="P415" s="241"/>
      <c r="Q415" s="241"/>
      <c r="R415" s="241"/>
      <c r="S415" s="241"/>
      <c r="T415" s="242"/>
      <c r="AT415" s="243" t="s">
        <v>185</v>
      </c>
      <c r="AU415" s="243" t="s">
        <v>87</v>
      </c>
      <c r="AV415" s="11" t="s">
        <v>87</v>
      </c>
      <c r="AW415" s="11" t="s">
        <v>41</v>
      </c>
      <c r="AX415" s="11" t="s">
        <v>78</v>
      </c>
      <c r="AY415" s="243" t="s">
        <v>168</v>
      </c>
    </row>
    <row r="416" s="1" customFormat="1" ht="16.5" customHeight="1">
      <c r="B416" s="45"/>
      <c r="C416" s="220" t="s">
        <v>651</v>
      </c>
      <c r="D416" s="220" t="s">
        <v>170</v>
      </c>
      <c r="E416" s="221" t="s">
        <v>652</v>
      </c>
      <c r="F416" s="222" t="s">
        <v>653</v>
      </c>
      <c r="G416" s="223" t="s">
        <v>183</v>
      </c>
      <c r="H416" s="224">
        <v>5.9180000000000001</v>
      </c>
      <c r="I416" s="225"/>
      <c r="J416" s="226">
        <f>ROUND(I416*H416,2)</f>
        <v>0</v>
      </c>
      <c r="K416" s="222" t="s">
        <v>174</v>
      </c>
      <c r="L416" s="71"/>
      <c r="M416" s="227" t="s">
        <v>22</v>
      </c>
      <c r="N416" s="228" t="s">
        <v>49</v>
      </c>
      <c r="O416" s="46"/>
      <c r="P416" s="229">
        <f>O416*H416</f>
        <v>0</v>
      </c>
      <c r="Q416" s="229">
        <v>2.453395</v>
      </c>
      <c r="R416" s="229">
        <f>Q416*H416</f>
        <v>14.51919161</v>
      </c>
      <c r="S416" s="229">
        <v>0</v>
      </c>
      <c r="T416" s="230">
        <f>S416*H416</f>
        <v>0</v>
      </c>
      <c r="AR416" s="23" t="s">
        <v>175</v>
      </c>
      <c r="AT416" s="23" t="s">
        <v>170</v>
      </c>
      <c r="AU416" s="23" t="s">
        <v>87</v>
      </c>
      <c r="AY416" s="23" t="s">
        <v>168</v>
      </c>
      <c r="BE416" s="231">
        <f>IF(N416="základní",J416,0)</f>
        <v>0</v>
      </c>
      <c r="BF416" s="231">
        <f>IF(N416="snížená",J416,0)</f>
        <v>0</v>
      </c>
      <c r="BG416" s="231">
        <f>IF(N416="zákl. přenesená",J416,0)</f>
        <v>0</v>
      </c>
      <c r="BH416" s="231">
        <f>IF(N416="sníž. přenesená",J416,0)</f>
        <v>0</v>
      </c>
      <c r="BI416" s="231">
        <f>IF(N416="nulová",J416,0)</f>
        <v>0</v>
      </c>
      <c r="BJ416" s="23" t="s">
        <v>24</v>
      </c>
      <c r="BK416" s="231">
        <f>ROUND(I416*H416,2)</f>
        <v>0</v>
      </c>
      <c r="BL416" s="23" t="s">
        <v>175</v>
      </c>
      <c r="BM416" s="23" t="s">
        <v>654</v>
      </c>
    </row>
    <row r="417" s="12" customFormat="1">
      <c r="B417" s="244"/>
      <c r="C417" s="245"/>
      <c r="D417" s="234" t="s">
        <v>185</v>
      </c>
      <c r="E417" s="246" t="s">
        <v>22</v>
      </c>
      <c r="F417" s="247" t="s">
        <v>655</v>
      </c>
      <c r="G417" s="245"/>
      <c r="H417" s="246" t="s">
        <v>22</v>
      </c>
      <c r="I417" s="248"/>
      <c r="J417" s="245"/>
      <c r="K417" s="245"/>
      <c r="L417" s="249"/>
      <c r="M417" s="250"/>
      <c r="N417" s="251"/>
      <c r="O417" s="251"/>
      <c r="P417" s="251"/>
      <c r="Q417" s="251"/>
      <c r="R417" s="251"/>
      <c r="S417" s="251"/>
      <c r="T417" s="252"/>
      <c r="AT417" s="253" t="s">
        <v>185</v>
      </c>
      <c r="AU417" s="253" t="s">
        <v>87</v>
      </c>
      <c r="AV417" s="12" t="s">
        <v>24</v>
      </c>
      <c r="AW417" s="12" t="s">
        <v>41</v>
      </c>
      <c r="AX417" s="12" t="s">
        <v>78</v>
      </c>
      <c r="AY417" s="253" t="s">
        <v>168</v>
      </c>
    </row>
    <row r="418" s="11" customFormat="1">
      <c r="B418" s="232"/>
      <c r="C418" s="233"/>
      <c r="D418" s="234" t="s">
        <v>185</v>
      </c>
      <c r="E418" s="235" t="s">
        <v>22</v>
      </c>
      <c r="F418" s="236" t="s">
        <v>656</v>
      </c>
      <c r="G418" s="233"/>
      <c r="H418" s="237">
        <v>1.4319999999999999</v>
      </c>
      <c r="I418" s="238"/>
      <c r="J418" s="233"/>
      <c r="K418" s="233"/>
      <c r="L418" s="239"/>
      <c r="M418" s="240"/>
      <c r="N418" s="241"/>
      <c r="O418" s="241"/>
      <c r="P418" s="241"/>
      <c r="Q418" s="241"/>
      <c r="R418" s="241"/>
      <c r="S418" s="241"/>
      <c r="T418" s="242"/>
      <c r="AT418" s="243" t="s">
        <v>185</v>
      </c>
      <c r="AU418" s="243" t="s">
        <v>87</v>
      </c>
      <c r="AV418" s="11" t="s">
        <v>87</v>
      </c>
      <c r="AW418" s="11" t="s">
        <v>41</v>
      </c>
      <c r="AX418" s="11" t="s">
        <v>78</v>
      </c>
      <c r="AY418" s="243" t="s">
        <v>168</v>
      </c>
    </row>
    <row r="419" s="12" customFormat="1">
      <c r="B419" s="244"/>
      <c r="C419" s="245"/>
      <c r="D419" s="234" t="s">
        <v>185</v>
      </c>
      <c r="E419" s="246" t="s">
        <v>22</v>
      </c>
      <c r="F419" s="247" t="s">
        <v>657</v>
      </c>
      <c r="G419" s="245"/>
      <c r="H419" s="246" t="s">
        <v>22</v>
      </c>
      <c r="I419" s="248"/>
      <c r="J419" s="245"/>
      <c r="K419" s="245"/>
      <c r="L419" s="249"/>
      <c r="M419" s="250"/>
      <c r="N419" s="251"/>
      <c r="O419" s="251"/>
      <c r="P419" s="251"/>
      <c r="Q419" s="251"/>
      <c r="R419" s="251"/>
      <c r="S419" s="251"/>
      <c r="T419" s="252"/>
      <c r="AT419" s="253" t="s">
        <v>185</v>
      </c>
      <c r="AU419" s="253" t="s">
        <v>87</v>
      </c>
      <c r="AV419" s="12" t="s">
        <v>24</v>
      </c>
      <c r="AW419" s="12" t="s">
        <v>41</v>
      </c>
      <c r="AX419" s="12" t="s">
        <v>78</v>
      </c>
      <c r="AY419" s="253" t="s">
        <v>168</v>
      </c>
    </row>
    <row r="420" s="11" customFormat="1">
      <c r="B420" s="232"/>
      <c r="C420" s="233"/>
      <c r="D420" s="234" t="s">
        <v>185</v>
      </c>
      <c r="E420" s="235" t="s">
        <v>22</v>
      </c>
      <c r="F420" s="236" t="s">
        <v>658</v>
      </c>
      <c r="G420" s="233"/>
      <c r="H420" s="237">
        <v>3.2930000000000001</v>
      </c>
      <c r="I420" s="238"/>
      <c r="J420" s="233"/>
      <c r="K420" s="233"/>
      <c r="L420" s="239"/>
      <c r="M420" s="240"/>
      <c r="N420" s="241"/>
      <c r="O420" s="241"/>
      <c r="P420" s="241"/>
      <c r="Q420" s="241"/>
      <c r="R420" s="241"/>
      <c r="S420" s="241"/>
      <c r="T420" s="242"/>
      <c r="AT420" s="243" t="s">
        <v>185</v>
      </c>
      <c r="AU420" s="243" t="s">
        <v>87</v>
      </c>
      <c r="AV420" s="11" t="s">
        <v>87</v>
      </c>
      <c r="AW420" s="11" t="s">
        <v>41</v>
      </c>
      <c r="AX420" s="11" t="s">
        <v>78</v>
      </c>
      <c r="AY420" s="243" t="s">
        <v>168</v>
      </c>
    </row>
    <row r="421" s="12" customFormat="1">
      <c r="B421" s="244"/>
      <c r="C421" s="245"/>
      <c r="D421" s="234" t="s">
        <v>185</v>
      </c>
      <c r="E421" s="246" t="s">
        <v>22</v>
      </c>
      <c r="F421" s="247" t="s">
        <v>659</v>
      </c>
      <c r="G421" s="245"/>
      <c r="H421" s="246" t="s">
        <v>22</v>
      </c>
      <c r="I421" s="248"/>
      <c r="J421" s="245"/>
      <c r="K421" s="245"/>
      <c r="L421" s="249"/>
      <c r="M421" s="250"/>
      <c r="N421" s="251"/>
      <c r="O421" s="251"/>
      <c r="P421" s="251"/>
      <c r="Q421" s="251"/>
      <c r="R421" s="251"/>
      <c r="S421" s="251"/>
      <c r="T421" s="252"/>
      <c r="AT421" s="253" t="s">
        <v>185</v>
      </c>
      <c r="AU421" s="253" t="s">
        <v>87</v>
      </c>
      <c r="AV421" s="12" t="s">
        <v>24</v>
      </c>
      <c r="AW421" s="12" t="s">
        <v>41</v>
      </c>
      <c r="AX421" s="12" t="s">
        <v>78</v>
      </c>
      <c r="AY421" s="253" t="s">
        <v>168</v>
      </c>
    </row>
    <row r="422" s="11" customFormat="1">
      <c r="B422" s="232"/>
      <c r="C422" s="233"/>
      <c r="D422" s="234" t="s">
        <v>185</v>
      </c>
      <c r="E422" s="235" t="s">
        <v>22</v>
      </c>
      <c r="F422" s="236" t="s">
        <v>660</v>
      </c>
      <c r="G422" s="233"/>
      <c r="H422" s="237">
        <v>1.1930000000000001</v>
      </c>
      <c r="I422" s="238"/>
      <c r="J422" s="233"/>
      <c r="K422" s="233"/>
      <c r="L422" s="239"/>
      <c r="M422" s="240"/>
      <c r="N422" s="241"/>
      <c r="O422" s="241"/>
      <c r="P422" s="241"/>
      <c r="Q422" s="241"/>
      <c r="R422" s="241"/>
      <c r="S422" s="241"/>
      <c r="T422" s="242"/>
      <c r="AT422" s="243" t="s">
        <v>185</v>
      </c>
      <c r="AU422" s="243" t="s">
        <v>87</v>
      </c>
      <c r="AV422" s="11" t="s">
        <v>87</v>
      </c>
      <c r="AW422" s="11" t="s">
        <v>41</v>
      </c>
      <c r="AX422" s="11" t="s">
        <v>78</v>
      </c>
      <c r="AY422" s="243" t="s">
        <v>168</v>
      </c>
    </row>
    <row r="423" s="1" customFormat="1" ht="16.5" customHeight="1">
      <c r="B423" s="45"/>
      <c r="C423" s="220" t="s">
        <v>661</v>
      </c>
      <c r="D423" s="220" t="s">
        <v>170</v>
      </c>
      <c r="E423" s="221" t="s">
        <v>662</v>
      </c>
      <c r="F423" s="222" t="s">
        <v>663</v>
      </c>
      <c r="G423" s="223" t="s">
        <v>247</v>
      </c>
      <c r="H423" s="224">
        <v>38.828000000000003</v>
      </c>
      <c r="I423" s="225"/>
      <c r="J423" s="226">
        <f>ROUND(I423*H423,2)</f>
        <v>0</v>
      </c>
      <c r="K423" s="222" t="s">
        <v>174</v>
      </c>
      <c r="L423" s="71"/>
      <c r="M423" s="227" t="s">
        <v>22</v>
      </c>
      <c r="N423" s="228" t="s">
        <v>49</v>
      </c>
      <c r="O423" s="46"/>
      <c r="P423" s="229">
        <f>O423*H423</f>
        <v>0</v>
      </c>
      <c r="Q423" s="229">
        <v>0.0051946400000000004</v>
      </c>
      <c r="R423" s="229">
        <f>Q423*H423</f>
        <v>0.20169748192000003</v>
      </c>
      <c r="S423" s="229">
        <v>0</v>
      </c>
      <c r="T423" s="230">
        <f>S423*H423</f>
        <v>0</v>
      </c>
      <c r="AR423" s="23" t="s">
        <v>175</v>
      </c>
      <c r="AT423" s="23" t="s">
        <v>170</v>
      </c>
      <c r="AU423" s="23" t="s">
        <v>87</v>
      </c>
      <c r="AY423" s="23" t="s">
        <v>168</v>
      </c>
      <c r="BE423" s="231">
        <f>IF(N423="základní",J423,0)</f>
        <v>0</v>
      </c>
      <c r="BF423" s="231">
        <f>IF(N423="snížená",J423,0)</f>
        <v>0</v>
      </c>
      <c r="BG423" s="231">
        <f>IF(N423="zákl. přenesená",J423,0)</f>
        <v>0</v>
      </c>
      <c r="BH423" s="231">
        <f>IF(N423="sníž. přenesená",J423,0)</f>
        <v>0</v>
      </c>
      <c r="BI423" s="231">
        <f>IF(N423="nulová",J423,0)</f>
        <v>0</v>
      </c>
      <c r="BJ423" s="23" t="s">
        <v>24</v>
      </c>
      <c r="BK423" s="231">
        <f>ROUND(I423*H423,2)</f>
        <v>0</v>
      </c>
      <c r="BL423" s="23" t="s">
        <v>175</v>
      </c>
      <c r="BM423" s="23" t="s">
        <v>664</v>
      </c>
    </row>
    <row r="424" s="12" customFormat="1">
      <c r="B424" s="244"/>
      <c r="C424" s="245"/>
      <c r="D424" s="234" t="s">
        <v>185</v>
      </c>
      <c r="E424" s="246" t="s">
        <v>22</v>
      </c>
      <c r="F424" s="247" t="s">
        <v>665</v>
      </c>
      <c r="G424" s="245"/>
      <c r="H424" s="246" t="s">
        <v>22</v>
      </c>
      <c r="I424" s="248"/>
      <c r="J424" s="245"/>
      <c r="K424" s="245"/>
      <c r="L424" s="249"/>
      <c r="M424" s="250"/>
      <c r="N424" s="251"/>
      <c r="O424" s="251"/>
      <c r="P424" s="251"/>
      <c r="Q424" s="251"/>
      <c r="R424" s="251"/>
      <c r="S424" s="251"/>
      <c r="T424" s="252"/>
      <c r="AT424" s="253" t="s">
        <v>185</v>
      </c>
      <c r="AU424" s="253" t="s">
        <v>87</v>
      </c>
      <c r="AV424" s="12" t="s">
        <v>24</v>
      </c>
      <c r="AW424" s="12" t="s">
        <v>41</v>
      </c>
      <c r="AX424" s="12" t="s">
        <v>78</v>
      </c>
      <c r="AY424" s="253" t="s">
        <v>168</v>
      </c>
    </row>
    <row r="425" s="11" customFormat="1">
      <c r="B425" s="232"/>
      <c r="C425" s="233"/>
      <c r="D425" s="234" t="s">
        <v>185</v>
      </c>
      <c r="E425" s="235" t="s">
        <v>22</v>
      </c>
      <c r="F425" s="236" t="s">
        <v>666</v>
      </c>
      <c r="G425" s="233"/>
      <c r="H425" s="237">
        <v>7.7539999999999996</v>
      </c>
      <c r="I425" s="238"/>
      <c r="J425" s="233"/>
      <c r="K425" s="233"/>
      <c r="L425" s="239"/>
      <c r="M425" s="240"/>
      <c r="N425" s="241"/>
      <c r="O425" s="241"/>
      <c r="P425" s="241"/>
      <c r="Q425" s="241"/>
      <c r="R425" s="241"/>
      <c r="S425" s="241"/>
      <c r="T425" s="242"/>
      <c r="AT425" s="243" t="s">
        <v>185</v>
      </c>
      <c r="AU425" s="243" t="s">
        <v>87</v>
      </c>
      <c r="AV425" s="11" t="s">
        <v>87</v>
      </c>
      <c r="AW425" s="11" t="s">
        <v>41</v>
      </c>
      <c r="AX425" s="11" t="s">
        <v>78</v>
      </c>
      <c r="AY425" s="243" t="s">
        <v>168</v>
      </c>
    </row>
    <row r="426" s="12" customFormat="1">
      <c r="B426" s="244"/>
      <c r="C426" s="245"/>
      <c r="D426" s="234" t="s">
        <v>185</v>
      </c>
      <c r="E426" s="246" t="s">
        <v>22</v>
      </c>
      <c r="F426" s="247" t="s">
        <v>667</v>
      </c>
      <c r="G426" s="245"/>
      <c r="H426" s="246" t="s">
        <v>22</v>
      </c>
      <c r="I426" s="248"/>
      <c r="J426" s="245"/>
      <c r="K426" s="245"/>
      <c r="L426" s="249"/>
      <c r="M426" s="250"/>
      <c r="N426" s="251"/>
      <c r="O426" s="251"/>
      <c r="P426" s="251"/>
      <c r="Q426" s="251"/>
      <c r="R426" s="251"/>
      <c r="S426" s="251"/>
      <c r="T426" s="252"/>
      <c r="AT426" s="253" t="s">
        <v>185</v>
      </c>
      <c r="AU426" s="253" t="s">
        <v>87</v>
      </c>
      <c r="AV426" s="12" t="s">
        <v>24</v>
      </c>
      <c r="AW426" s="12" t="s">
        <v>41</v>
      </c>
      <c r="AX426" s="12" t="s">
        <v>78</v>
      </c>
      <c r="AY426" s="253" t="s">
        <v>168</v>
      </c>
    </row>
    <row r="427" s="11" customFormat="1">
      <c r="B427" s="232"/>
      <c r="C427" s="233"/>
      <c r="D427" s="234" t="s">
        <v>185</v>
      </c>
      <c r="E427" s="235" t="s">
        <v>22</v>
      </c>
      <c r="F427" s="236" t="s">
        <v>668</v>
      </c>
      <c r="G427" s="233"/>
      <c r="H427" s="237">
        <v>21.949999999999999</v>
      </c>
      <c r="I427" s="238"/>
      <c r="J427" s="233"/>
      <c r="K427" s="233"/>
      <c r="L427" s="239"/>
      <c r="M427" s="240"/>
      <c r="N427" s="241"/>
      <c r="O427" s="241"/>
      <c r="P427" s="241"/>
      <c r="Q427" s="241"/>
      <c r="R427" s="241"/>
      <c r="S427" s="241"/>
      <c r="T427" s="242"/>
      <c r="AT427" s="243" t="s">
        <v>185</v>
      </c>
      <c r="AU427" s="243" t="s">
        <v>87</v>
      </c>
      <c r="AV427" s="11" t="s">
        <v>87</v>
      </c>
      <c r="AW427" s="11" t="s">
        <v>41</v>
      </c>
      <c r="AX427" s="11" t="s">
        <v>78</v>
      </c>
      <c r="AY427" s="243" t="s">
        <v>168</v>
      </c>
    </row>
    <row r="428" s="12" customFormat="1">
      <c r="B428" s="244"/>
      <c r="C428" s="245"/>
      <c r="D428" s="234" t="s">
        <v>185</v>
      </c>
      <c r="E428" s="246" t="s">
        <v>22</v>
      </c>
      <c r="F428" s="247" t="s">
        <v>659</v>
      </c>
      <c r="G428" s="245"/>
      <c r="H428" s="246" t="s">
        <v>22</v>
      </c>
      <c r="I428" s="248"/>
      <c r="J428" s="245"/>
      <c r="K428" s="245"/>
      <c r="L428" s="249"/>
      <c r="M428" s="250"/>
      <c r="N428" s="251"/>
      <c r="O428" s="251"/>
      <c r="P428" s="251"/>
      <c r="Q428" s="251"/>
      <c r="R428" s="251"/>
      <c r="S428" s="251"/>
      <c r="T428" s="252"/>
      <c r="AT428" s="253" t="s">
        <v>185</v>
      </c>
      <c r="AU428" s="253" t="s">
        <v>87</v>
      </c>
      <c r="AV428" s="12" t="s">
        <v>24</v>
      </c>
      <c r="AW428" s="12" t="s">
        <v>41</v>
      </c>
      <c r="AX428" s="12" t="s">
        <v>78</v>
      </c>
      <c r="AY428" s="253" t="s">
        <v>168</v>
      </c>
    </row>
    <row r="429" s="11" customFormat="1">
      <c r="B429" s="232"/>
      <c r="C429" s="233"/>
      <c r="D429" s="234" t="s">
        <v>185</v>
      </c>
      <c r="E429" s="235" t="s">
        <v>22</v>
      </c>
      <c r="F429" s="236" t="s">
        <v>669</v>
      </c>
      <c r="G429" s="233"/>
      <c r="H429" s="237">
        <v>9.1240000000000006</v>
      </c>
      <c r="I429" s="238"/>
      <c r="J429" s="233"/>
      <c r="K429" s="233"/>
      <c r="L429" s="239"/>
      <c r="M429" s="240"/>
      <c r="N429" s="241"/>
      <c r="O429" s="241"/>
      <c r="P429" s="241"/>
      <c r="Q429" s="241"/>
      <c r="R429" s="241"/>
      <c r="S429" s="241"/>
      <c r="T429" s="242"/>
      <c r="AT429" s="243" t="s">
        <v>185</v>
      </c>
      <c r="AU429" s="243" t="s">
        <v>87</v>
      </c>
      <c r="AV429" s="11" t="s">
        <v>87</v>
      </c>
      <c r="AW429" s="11" t="s">
        <v>41</v>
      </c>
      <c r="AX429" s="11" t="s">
        <v>78</v>
      </c>
      <c r="AY429" s="243" t="s">
        <v>168</v>
      </c>
    </row>
    <row r="430" s="1" customFormat="1" ht="16.5" customHeight="1">
      <c r="B430" s="45"/>
      <c r="C430" s="220" t="s">
        <v>670</v>
      </c>
      <c r="D430" s="220" t="s">
        <v>170</v>
      </c>
      <c r="E430" s="221" t="s">
        <v>671</v>
      </c>
      <c r="F430" s="222" t="s">
        <v>672</v>
      </c>
      <c r="G430" s="223" t="s">
        <v>247</v>
      </c>
      <c r="H430" s="224">
        <v>38.828000000000003</v>
      </c>
      <c r="I430" s="225"/>
      <c r="J430" s="226">
        <f>ROUND(I430*H430,2)</f>
        <v>0</v>
      </c>
      <c r="K430" s="222" t="s">
        <v>174</v>
      </c>
      <c r="L430" s="71"/>
      <c r="M430" s="227" t="s">
        <v>22</v>
      </c>
      <c r="N430" s="228" t="s">
        <v>49</v>
      </c>
      <c r="O430" s="46"/>
      <c r="P430" s="229">
        <f>O430*H430</f>
        <v>0</v>
      </c>
      <c r="Q430" s="229">
        <v>0</v>
      </c>
      <c r="R430" s="229">
        <f>Q430*H430</f>
        <v>0</v>
      </c>
      <c r="S430" s="229">
        <v>0</v>
      </c>
      <c r="T430" s="230">
        <f>S430*H430</f>
        <v>0</v>
      </c>
      <c r="AR430" s="23" t="s">
        <v>175</v>
      </c>
      <c r="AT430" s="23" t="s">
        <v>170</v>
      </c>
      <c r="AU430" s="23" t="s">
        <v>87</v>
      </c>
      <c r="AY430" s="23" t="s">
        <v>168</v>
      </c>
      <c r="BE430" s="231">
        <f>IF(N430="základní",J430,0)</f>
        <v>0</v>
      </c>
      <c r="BF430" s="231">
        <f>IF(N430="snížená",J430,0)</f>
        <v>0</v>
      </c>
      <c r="BG430" s="231">
        <f>IF(N430="zákl. přenesená",J430,0)</f>
        <v>0</v>
      </c>
      <c r="BH430" s="231">
        <f>IF(N430="sníž. přenesená",J430,0)</f>
        <v>0</v>
      </c>
      <c r="BI430" s="231">
        <f>IF(N430="nulová",J430,0)</f>
        <v>0</v>
      </c>
      <c r="BJ430" s="23" t="s">
        <v>24</v>
      </c>
      <c r="BK430" s="231">
        <f>ROUND(I430*H430,2)</f>
        <v>0</v>
      </c>
      <c r="BL430" s="23" t="s">
        <v>175</v>
      </c>
      <c r="BM430" s="23" t="s">
        <v>673</v>
      </c>
    </row>
    <row r="431" s="1" customFormat="1" ht="25.5" customHeight="1">
      <c r="B431" s="45"/>
      <c r="C431" s="220" t="s">
        <v>674</v>
      </c>
      <c r="D431" s="220" t="s">
        <v>170</v>
      </c>
      <c r="E431" s="221" t="s">
        <v>675</v>
      </c>
      <c r="F431" s="222" t="s">
        <v>676</v>
      </c>
      <c r="G431" s="223" t="s">
        <v>241</v>
      </c>
      <c r="H431" s="224">
        <v>0.45700000000000002</v>
      </c>
      <c r="I431" s="225"/>
      <c r="J431" s="226">
        <f>ROUND(I431*H431,2)</f>
        <v>0</v>
      </c>
      <c r="K431" s="222" t="s">
        <v>174</v>
      </c>
      <c r="L431" s="71"/>
      <c r="M431" s="227" t="s">
        <v>22</v>
      </c>
      <c r="N431" s="228" t="s">
        <v>49</v>
      </c>
      <c r="O431" s="46"/>
      <c r="P431" s="229">
        <f>O431*H431</f>
        <v>0</v>
      </c>
      <c r="Q431" s="229">
        <v>1.0525581399999999</v>
      </c>
      <c r="R431" s="229">
        <f>Q431*H431</f>
        <v>0.48101906997999999</v>
      </c>
      <c r="S431" s="229">
        <v>0</v>
      </c>
      <c r="T431" s="230">
        <f>S431*H431</f>
        <v>0</v>
      </c>
      <c r="AR431" s="23" t="s">
        <v>175</v>
      </c>
      <c r="AT431" s="23" t="s">
        <v>170</v>
      </c>
      <c r="AU431" s="23" t="s">
        <v>87</v>
      </c>
      <c r="AY431" s="23" t="s">
        <v>168</v>
      </c>
      <c r="BE431" s="231">
        <f>IF(N431="základní",J431,0)</f>
        <v>0</v>
      </c>
      <c r="BF431" s="231">
        <f>IF(N431="snížená",J431,0)</f>
        <v>0</v>
      </c>
      <c r="BG431" s="231">
        <f>IF(N431="zákl. přenesená",J431,0)</f>
        <v>0</v>
      </c>
      <c r="BH431" s="231">
        <f>IF(N431="sníž. přenesená",J431,0)</f>
        <v>0</v>
      </c>
      <c r="BI431" s="231">
        <f>IF(N431="nulová",J431,0)</f>
        <v>0</v>
      </c>
      <c r="BJ431" s="23" t="s">
        <v>24</v>
      </c>
      <c r="BK431" s="231">
        <f>ROUND(I431*H431,2)</f>
        <v>0</v>
      </c>
      <c r="BL431" s="23" t="s">
        <v>175</v>
      </c>
      <c r="BM431" s="23" t="s">
        <v>677</v>
      </c>
    </row>
    <row r="432" s="12" customFormat="1">
      <c r="B432" s="244"/>
      <c r="C432" s="245"/>
      <c r="D432" s="234" t="s">
        <v>185</v>
      </c>
      <c r="E432" s="246" t="s">
        <v>22</v>
      </c>
      <c r="F432" s="247" t="s">
        <v>665</v>
      </c>
      <c r="G432" s="245"/>
      <c r="H432" s="246" t="s">
        <v>22</v>
      </c>
      <c r="I432" s="248"/>
      <c r="J432" s="245"/>
      <c r="K432" s="245"/>
      <c r="L432" s="249"/>
      <c r="M432" s="250"/>
      <c r="N432" s="251"/>
      <c r="O432" s="251"/>
      <c r="P432" s="251"/>
      <c r="Q432" s="251"/>
      <c r="R432" s="251"/>
      <c r="S432" s="251"/>
      <c r="T432" s="252"/>
      <c r="AT432" s="253" t="s">
        <v>185</v>
      </c>
      <c r="AU432" s="253" t="s">
        <v>87</v>
      </c>
      <c r="AV432" s="12" t="s">
        <v>24</v>
      </c>
      <c r="AW432" s="12" t="s">
        <v>41</v>
      </c>
      <c r="AX432" s="12" t="s">
        <v>78</v>
      </c>
      <c r="AY432" s="253" t="s">
        <v>168</v>
      </c>
    </row>
    <row r="433" s="11" customFormat="1">
      <c r="B433" s="232"/>
      <c r="C433" s="233"/>
      <c r="D433" s="234" t="s">
        <v>185</v>
      </c>
      <c r="E433" s="235" t="s">
        <v>22</v>
      </c>
      <c r="F433" s="236" t="s">
        <v>678</v>
      </c>
      <c r="G433" s="233"/>
      <c r="H433" s="237">
        <v>0.11600000000000001</v>
      </c>
      <c r="I433" s="238"/>
      <c r="J433" s="233"/>
      <c r="K433" s="233"/>
      <c r="L433" s="239"/>
      <c r="M433" s="240"/>
      <c r="N433" s="241"/>
      <c r="O433" s="241"/>
      <c r="P433" s="241"/>
      <c r="Q433" s="241"/>
      <c r="R433" s="241"/>
      <c r="S433" s="241"/>
      <c r="T433" s="242"/>
      <c r="AT433" s="243" t="s">
        <v>185</v>
      </c>
      <c r="AU433" s="243" t="s">
        <v>87</v>
      </c>
      <c r="AV433" s="11" t="s">
        <v>87</v>
      </c>
      <c r="AW433" s="11" t="s">
        <v>41</v>
      </c>
      <c r="AX433" s="11" t="s">
        <v>78</v>
      </c>
      <c r="AY433" s="243" t="s">
        <v>168</v>
      </c>
    </row>
    <row r="434" s="12" customFormat="1">
      <c r="B434" s="244"/>
      <c r="C434" s="245"/>
      <c r="D434" s="234" t="s">
        <v>185</v>
      </c>
      <c r="E434" s="246" t="s">
        <v>22</v>
      </c>
      <c r="F434" s="247" t="s">
        <v>667</v>
      </c>
      <c r="G434" s="245"/>
      <c r="H434" s="246" t="s">
        <v>22</v>
      </c>
      <c r="I434" s="248"/>
      <c r="J434" s="245"/>
      <c r="K434" s="245"/>
      <c r="L434" s="249"/>
      <c r="M434" s="250"/>
      <c r="N434" s="251"/>
      <c r="O434" s="251"/>
      <c r="P434" s="251"/>
      <c r="Q434" s="251"/>
      <c r="R434" s="251"/>
      <c r="S434" s="251"/>
      <c r="T434" s="252"/>
      <c r="AT434" s="253" t="s">
        <v>185</v>
      </c>
      <c r="AU434" s="253" t="s">
        <v>87</v>
      </c>
      <c r="AV434" s="12" t="s">
        <v>24</v>
      </c>
      <c r="AW434" s="12" t="s">
        <v>41</v>
      </c>
      <c r="AX434" s="12" t="s">
        <v>78</v>
      </c>
      <c r="AY434" s="253" t="s">
        <v>168</v>
      </c>
    </row>
    <row r="435" s="11" customFormat="1">
      <c r="B435" s="232"/>
      <c r="C435" s="233"/>
      <c r="D435" s="234" t="s">
        <v>185</v>
      </c>
      <c r="E435" s="235" t="s">
        <v>22</v>
      </c>
      <c r="F435" s="236" t="s">
        <v>679</v>
      </c>
      <c r="G435" s="233"/>
      <c r="H435" s="237">
        <v>0.30199999999999999</v>
      </c>
      <c r="I435" s="238"/>
      <c r="J435" s="233"/>
      <c r="K435" s="233"/>
      <c r="L435" s="239"/>
      <c r="M435" s="240"/>
      <c r="N435" s="241"/>
      <c r="O435" s="241"/>
      <c r="P435" s="241"/>
      <c r="Q435" s="241"/>
      <c r="R435" s="241"/>
      <c r="S435" s="241"/>
      <c r="T435" s="242"/>
      <c r="AT435" s="243" t="s">
        <v>185</v>
      </c>
      <c r="AU435" s="243" t="s">
        <v>87</v>
      </c>
      <c r="AV435" s="11" t="s">
        <v>87</v>
      </c>
      <c r="AW435" s="11" t="s">
        <v>41</v>
      </c>
      <c r="AX435" s="11" t="s">
        <v>78</v>
      </c>
      <c r="AY435" s="243" t="s">
        <v>168</v>
      </c>
    </row>
    <row r="436" s="12" customFormat="1">
      <c r="B436" s="244"/>
      <c r="C436" s="245"/>
      <c r="D436" s="234" t="s">
        <v>185</v>
      </c>
      <c r="E436" s="246" t="s">
        <v>22</v>
      </c>
      <c r="F436" s="247" t="s">
        <v>659</v>
      </c>
      <c r="G436" s="245"/>
      <c r="H436" s="246" t="s">
        <v>22</v>
      </c>
      <c r="I436" s="248"/>
      <c r="J436" s="245"/>
      <c r="K436" s="245"/>
      <c r="L436" s="249"/>
      <c r="M436" s="250"/>
      <c r="N436" s="251"/>
      <c r="O436" s="251"/>
      <c r="P436" s="251"/>
      <c r="Q436" s="251"/>
      <c r="R436" s="251"/>
      <c r="S436" s="251"/>
      <c r="T436" s="252"/>
      <c r="AT436" s="253" t="s">
        <v>185</v>
      </c>
      <c r="AU436" s="253" t="s">
        <v>87</v>
      </c>
      <c r="AV436" s="12" t="s">
        <v>24</v>
      </c>
      <c r="AW436" s="12" t="s">
        <v>41</v>
      </c>
      <c r="AX436" s="12" t="s">
        <v>78</v>
      </c>
      <c r="AY436" s="253" t="s">
        <v>168</v>
      </c>
    </row>
    <row r="437" s="11" customFormat="1">
      <c r="B437" s="232"/>
      <c r="C437" s="233"/>
      <c r="D437" s="234" t="s">
        <v>185</v>
      </c>
      <c r="E437" s="235" t="s">
        <v>22</v>
      </c>
      <c r="F437" s="236" t="s">
        <v>680</v>
      </c>
      <c r="G437" s="233"/>
      <c r="H437" s="237">
        <v>0.039</v>
      </c>
      <c r="I437" s="238"/>
      <c r="J437" s="233"/>
      <c r="K437" s="233"/>
      <c r="L437" s="239"/>
      <c r="M437" s="240"/>
      <c r="N437" s="241"/>
      <c r="O437" s="241"/>
      <c r="P437" s="241"/>
      <c r="Q437" s="241"/>
      <c r="R437" s="241"/>
      <c r="S437" s="241"/>
      <c r="T437" s="242"/>
      <c r="AT437" s="243" t="s">
        <v>185</v>
      </c>
      <c r="AU437" s="243" t="s">
        <v>87</v>
      </c>
      <c r="AV437" s="11" t="s">
        <v>87</v>
      </c>
      <c r="AW437" s="11" t="s">
        <v>41</v>
      </c>
      <c r="AX437" s="11" t="s">
        <v>78</v>
      </c>
      <c r="AY437" s="243" t="s">
        <v>168</v>
      </c>
    </row>
    <row r="438" s="1" customFormat="1" ht="25.5" customHeight="1">
      <c r="B438" s="45"/>
      <c r="C438" s="220" t="s">
        <v>681</v>
      </c>
      <c r="D438" s="220" t="s">
        <v>170</v>
      </c>
      <c r="E438" s="221" t="s">
        <v>682</v>
      </c>
      <c r="F438" s="222" t="s">
        <v>683</v>
      </c>
      <c r="G438" s="223" t="s">
        <v>350</v>
      </c>
      <c r="H438" s="224">
        <v>25.620000000000001</v>
      </c>
      <c r="I438" s="225"/>
      <c r="J438" s="226">
        <f>ROUND(I438*H438,2)</f>
        <v>0</v>
      </c>
      <c r="K438" s="222" t="s">
        <v>174</v>
      </c>
      <c r="L438" s="71"/>
      <c r="M438" s="227" t="s">
        <v>22</v>
      </c>
      <c r="N438" s="228" t="s">
        <v>49</v>
      </c>
      <c r="O438" s="46"/>
      <c r="P438" s="229">
        <f>O438*H438</f>
        <v>0</v>
      </c>
      <c r="Q438" s="229">
        <v>0.1015983</v>
      </c>
      <c r="R438" s="229">
        <f>Q438*H438</f>
        <v>2.6029484460000001</v>
      </c>
      <c r="S438" s="229">
        <v>0</v>
      </c>
      <c r="T438" s="230">
        <f>S438*H438</f>
        <v>0</v>
      </c>
      <c r="AR438" s="23" t="s">
        <v>175</v>
      </c>
      <c r="AT438" s="23" t="s">
        <v>170</v>
      </c>
      <c r="AU438" s="23" t="s">
        <v>87</v>
      </c>
      <c r="AY438" s="23" t="s">
        <v>168</v>
      </c>
      <c r="BE438" s="231">
        <f>IF(N438="základní",J438,0)</f>
        <v>0</v>
      </c>
      <c r="BF438" s="231">
        <f>IF(N438="snížená",J438,0)</f>
        <v>0</v>
      </c>
      <c r="BG438" s="231">
        <f>IF(N438="zákl. přenesená",J438,0)</f>
        <v>0</v>
      </c>
      <c r="BH438" s="231">
        <f>IF(N438="sníž. přenesená",J438,0)</f>
        <v>0</v>
      </c>
      <c r="BI438" s="231">
        <f>IF(N438="nulová",J438,0)</f>
        <v>0</v>
      </c>
      <c r="BJ438" s="23" t="s">
        <v>24</v>
      </c>
      <c r="BK438" s="231">
        <f>ROUND(I438*H438,2)</f>
        <v>0</v>
      </c>
      <c r="BL438" s="23" t="s">
        <v>175</v>
      </c>
      <c r="BM438" s="23" t="s">
        <v>684</v>
      </c>
    </row>
    <row r="439" s="11" customFormat="1">
      <c r="B439" s="232"/>
      <c r="C439" s="233"/>
      <c r="D439" s="234" t="s">
        <v>185</v>
      </c>
      <c r="E439" s="235" t="s">
        <v>22</v>
      </c>
      <c r="F439" s="236" t="s">
        <v>685</v>
      </c>
      <c r="G439" s="233"/>
      <c r="H439" s="237">
        <v>13.02</v>
      </c>
      <c r="I439" s="238"/>
      <c r="J439" s="233"/>
      <c r="K439" s="233"/>
      <c r="L439" s="239"/>
      <c r="M439" s="240"/>
      <c r="N439" s="241"/>
      <c r="O439" s="241"/>
      <c r="P439" s="241"/>
      <c r="Q439" s="241"/>
      <c r="R439" s="241"/>
      <c r="S439" s="241"/>
      <c r="T439" s="242"/>
      <c r="AT439" s="243" t="s">
        <v>185</v>
      </c>
      <c r="AU439" s="243" t="s">
        <v>87</v>
      </c>
      <c r="AV439" s="11" t="s">
        <v>87</v>
      </c>
      <c r="AW439" s="11" t="s">
        <v>41</v>
      </c>
      <c r="AX439" s="11" t="s">
        <v>78</v>
      </c>
      <c r="AY439" s="243" t="s">
        <v>168</v>
      </c>
    </row>
    <row r="440" s="11" customFormat="1">
      <c r="B440" s="232"/>
      <c r="C440" s="233"/>
      <c r="D440" s="234" t="s">
        <v>185</v>
      </c>
      <c r="E440" s="235" t="s">
        <v>22</v>
      </c>
      <c r="F440" s="236" t="s">
        <v>686</v>
      </c>
      <c r="G440" s="233"/>
      <c r="H440" s="237">
        <v>12.6</v>
      </c>
      <c r="I440" s="238"/>
      <c r="J440" s="233"/>
      <c r="K440" s="233"/>
      <c r="L440" s="239"/>
      <c r="M440" s="240"/>
      <c r="N440" s="241"/>
      <c r="O440" s="241"/>
      <c r="P440" s="241"/>
      <c r="Q440" s="241"/>
      <c r="R440" s="241"/>
      <c r="S440" s="241"/>
      <c r="T440" s="242"/>
      <c r="AT440" s="243" t="s">
        <v>185</v>
      </c>
      <c r="AU440" s="243" t="s">
        <v>87</v>
      </c>
      <c r="AV440" s="11" t="s">
        <v>87</v>
      </c>
      <c r="AW440" s="11" t="s">
        <v>41</v>
      </c>
      <c r="AX440" s="11" t="s">
        <v>78</v>
      </c>
      <c r="AY440" s="243" t="s">
        <v>168</v>
      </c>
    </row>
    <row r="441" s="1" customFormat="1" ht="25.5" customHeight="1">
      <c r="B441" s="45"/>
      <c r="C441" s="220" t="s">
        <v>687</v>
      </c>
      <c r="D441" s="220" t="s">
        <v>170</v>
      </c>
      <c r="E441" s="221" t="s">
        <v>688</v>
      </c>
      <c r="F441" s="222" t="s">
        <v>689</v>
      </c>
      <c r="G441" s="223" t="s">
        <v>247</v>
      </c>
      <c r="H441" s="224">
        <v>4.6760000000000002</v>
      </c>
      <c r="I441" s="225"/>
      <c r="J441" s="226">
        <f>ROUND(I441*H441,2)</f>
        <v>0</v>
      </c>
      <c r="K441" s="222" t="s">
        <v>174</v>
      </c>
      <c r="L441" s="71"/>
      <c r="M441" s="227" t="s">
        <v>22</v>
      </c>
      <c r="N441" s="228" t="s">
        <v>49</v>
      </c>
      <c r="O441" s="46"/>
      <c r="P441" s="229">
        <f>O441*H441</f>
        <v>0</v>
      </c>
      <c r="Q441" s="229">
        <v>0.0065846400000000001</v>
      </c>
      <c r="R441" s="229">
        <f>Q441*H441</f>
        <v>0.030789776640000002</v>
      </c>
      <c r="S441" s="229">
        <v>0</v>
      </c>
      <c r="T441" s="230">
        <f>S441*H441</f>
        <v>0</v>
      </c>
      <c r="AR441" s="23" t="s">
        <v>175</v>
      </c>
      <c r="AT441" s="23" t="s">
        <v>170</v>
      </c>
      <c r="AU441" s="23" t="s">
        <v>87</v>
      </c>
      <c r="AY441" s="23" t="s">
        <v>168</v>
      </c>
      <c r="BE441" s="231">
        <f>IF(N441="základní",J441,0)</f>
        <v>0</v>
      </c>
      <c r="BF441" s="231">
        <f>IF(N441="snížená",J441,0)</f>
        <v>0</v>
      </c>
      <c r="BG441" s="231">
        <f>IF(N441="zákl. přenesená",J441,0)</f>
        <v>0</v>
      </c>
      <c r="BH441" s="231">
        <f>IF(N441="sníž. přenesená",J441,0)</f>
        <v>0</v>
      </c>
      <c r="BI441" s="231">
        <f>IF(N441="nulová",J441,0)</f>
        <v>0</v>
      </c>
      <c r="BJ441" s="23" t="s">
        <v>24</v>
      </c>
      <c r="BK441" s="231">
        <f>ROUND(I441*H441,2)</f>
        <v>0</v>
      </c>
      <c r="BL441" s="23" t="s">
        <v>175</v>
      </c>
      <c r="BM441" s="23" t="s">
        <v>690</v>
      </c>
    </row>
    <row r="442" s="11" customFormat="1">
      <c r="B442" s="232"/>
      <c r="C442" s="233"/>
      <c r="D442" s="234" t="s">
        <v>185</v>
      </c>
      <c r="E442" s="235" t="s">
        <v>22</v>
      </c>
      <c r="F442" s="236" t="s">
        <v>691</v>
      </c>
      <c r="G442" s="233"/>
      <c r="H442" s="237">
        <v>2.1560000000000001</v>
      </c>
      <c r="I442" s="238"/>
      <c r="J442" s="233"/>
      <c r="K442" s="233"/>
      <c r="L442" s="239"/>
      <c r="M442" s="240"/>
      <c r="N442" s="241"/>
      <c r="O442" s="241"/>
      <c r="P442" s="241"/>
      <c r="Q442" s="241"/>
      <c r="R442" s="241"/>
      <c r="S442" s="241"/>
      <c r="T442" s="242"/>
      <c r="AT442" s="243" t="s">
        <v>185</v>
      </c>
      <c r="AU442" s="243" t="s">
        <v>87</v>
      </c>
      <c r="AV442" s="11" t="s">
        <v>87</v>
      </c>
      <c r="AW442" s="11" t="s">
        <v>41</v>
      </c>
      <c r="AX442" s="11" t="s">
        <v>78</v>
      </c>
      <c r="AY442" s="243" t="s">
        <v>168</v>
      </c>
    </row>
    <row r="443" s="11" customFormat="1">
      <c r="B443" s="232"/>
      <c r="C443" s="233"/>
      <c r="D443" s="234" t="s">
        <v>185</v>
      </c>
      <c r="E443" s="235" t="s">
        <v>22</v>
      </c>
      <c r="F443" s="236" t="s">
        <v>692</v>
      </c>
      <c r="G443" s="233"/>
      <c r="H443" s="237">
        <v>2.52</v>
      </c>
      <c r="I443" s="238"/>
      <c r="J443" s="233"/>
      <c r="K443" s="233"/>
      <c r="L443" s="239"/>
      <c r="M443" s="240"/>
      <c r="N443" s="241"/>
      <c r="O443" s="241"/>
      <c r="P443" s="241"/>
      <c r="Q443" s="241"/>
      <c r="R443" s="241"/>
      <c r="S443" s="241"/>
      <c r="T443" s="242"/>
      <c r="AT443" s="243" t="s">
        <v>185</v>
      </c>
      <c r="AU443" s="243" t="s">
        <v>87</v>
      </c>
      <c r="AV443" s="11" t="s">
        <v>87</v>
      </c>
      <c r="AW443" s="11" t="s">
        <v>41</v>
      </c>
      <c r="AX443" s="11" t="s">
        <v>78</v>
      </c>
      <c r="AY443" s="243" t="s">
        <v>168</v>
      </c>
    </row>
    <row r="444" s="1" customFormat="1" ht="25.5" customHeight="1">
      <c r="B444" s="45"/>
      <c r="C444" s="220" t="s">
        <v>693</v>
      </c>
      <c r="D444" s="220" t="s">
        <v>170</v>
      </c>
      <c r="E444" s="221" t="s">
        <v>694</v>
      </c>
      <c r="F444" s="222" t="s">
        <v>695</v>
      </c>
      <c r="G444" s="223" t="s">
        <v>247</v>
      </c>
      <c r="H444" s="224">
        <v>4.6760000000000002</v>
      </c>
      <c r="I444" s="225"/>
      <c r="J444" s="226">
        <f>ROUND(I444*H444,2)</f>
        <v>0</v>
      </c>
      <c r="K444" s="222" t="s">
        <v>174</v>
      </c>
      <c r="L444" s="71"/>
      <c r="M444" s="227" t="s">
        <v>22</v>
      </c>
      <c r="N444" s="228" t="s">
        <v>49</v>
      </c>
      <c r="O444" s="46"/>
      <c r="P444" s="229">
        <f>O444*H444</f>
        <v>0</v>
      </c>
      <c r="Q444" s="229">
        <v>0</v>
      </c>
      <c r="R444" s="229">
        <f>Q444*H444</f>
        <v>0</v>
      </c>
      <c r="S444" s="229">
        <v>0</v>
      </c>
      <c r="T444" s="230">
        <f>S444*H444</f>
        <v>0</v>
      </c>
      <c r="AR444" s="23" t="s">
        <v>175</v>
      </c>
      <c r="AT444" s="23" t="s">
        <v>170</v>
      </c>
      <c r="AU444" s="23" t="s">
        <v>87</v>
      </c>
      <c r="AY444" s="23" t="s">
        <v>168</v>
      </c>
      <c r="BE444" s="231">
        <f>IF(N444="základní",J444,0)</f>
        <v>0</v>
      </c>
      <c r="BF444" s="231">
        <f>IF(N444="snížená",J444,0)</f>
        <v>0</v>
      </c>
      <c r="BG444" s="231">
        <f>IF(N444="zákl. přenesená",J444,0)</f>
        <v>0</v>
      </c>
      <c r="BH444" s="231">
        <f>IF(N444="sníž. přenesená",J444,0)</f>
        <v>0</v>
      </c>
      <c r="BI444" s="231">
        <f>IF(N444="nulová",J444,0)</f>
        <v>0</v>
      </c>
      <c r="BJ444" s="23" t="s">
        <v>24</v>
      </c>
      <c r="BK444" s="231">
        <f>ROUND(I444*H444,2)</f>
        <v>0</v>
      </c>
      <c r="BL444" s="23" t="s">
        <v>175</v>
      </c>
      <c r="BM444" s="23" t="s">
        <v>696</v>
      </c>
    </row>
    <row r="445" s="1" customFormat="1" ht="25.5" customHeight="1">
      <c r="B445" s="45"/>
      <c r="C445" s="220" t="s">
        <v>697</v>
      </c>
      <c r="D445" s="220" t="s">
        <v>170</v>
      </c>
      <c r="E445" s="221" t="s">
        <v>698</v>
      </c>
      <c r="F445" s="222" t="s">
        <v>699</v>
      </c>
      <c r="G445" s="223" t="s">
        <v>183</v>
      </c>
      <c r="H445" s="224">
        <v>0.75800000000000001</v>
      </c>
      <c r="I445" s="225"/>
      <c r="J445" s="226">
        <f>ROUND(I445*H445,2)</f>
        <v>0</v>
      </c>
      <c r="K445" s="222" t="s">
        <v>174</v>
      </c>
      <c r="L445" s="71"/>
      <c r="M445" s="227" t="s">
        <v>22</v>
      </c>
      <c r="N445" s="228" t="s">
        <v>49</v>
      </c>
      <c r="O445" s="46"/>
      <c r="P445" s="229">
        <f>O445*H445</f>
        <v>0</v>
      </c>
      <c r="Q445" s="229">
        <v>1.98</v>
      </c>
      <c r="R445" s="229">
        <f>Q445*H445</f>
        <v>1.50084</v>
      </c>
      <c r="S445" s="229">
        <v>0</v>
      </c>
      <c r="T445" s="230">
        <f>S445*H445</f>
        <v>0</v>
      </c>
      <c r="AR445" s="23" t="s">
        <v>175</v>
      </c>
      <c r="AT445" s="23" t="s">
        <v>170</v>
      </c>
      <c r="AU445" s="23" t="s">
        <v>87</v>
      </c>
      <c r="AY445" s="23" t="s">
        <v>168</v>
      </c>
      <c r="BE445" s="231">
        <f>IF(N445="základní",J445,0)</f>
        <v>0</v>
      </c>
      <c r="BF445" s="231">
        <f>IF(N445="snížená",J445,0)</f>
        <v>0</v>
      </c>
      <c r="BG445" s="231">
        <f>IF(N445="zákl. přenesená",J445,0)</f>
        <v>0</v>
      </c>
      <c r="BH445" s="231">
        <f>IF(N445="sníž. přenesená",J445,0)</f>
        <v>0</v>
      </c>
      <c r="BI445" s="231">
        <f>IF(N445="nulová",J445,0)</f>
        <v>0</v>
      </c>
      <c r="BJ445" s="23" t="s">
        <v>24</v>
      </c>
      <c r="BK445" s="231">
        <f>ROUND(I445*H445,2)</f>
        <v>0</v>
      </c>
      <c r="BL445" s="23" t="s">
        <v>175</v>
      </c>
      <c r="BM445" s="23" t="s">
        <v>700</v>
      </c>
    </row>
    <row r="446" s="12" customFormat="1">
      <c r="B446" s="244"/>
      <c r="C446" s="245"/>
      <c r="D446" s="234" t="s">
        <v>185</v>
      </c>
      <c r="E446" s="246" t="s">
        <v>22</v>
      </c>
      <c r="F446" s="247" t="s">
        <v>701</v>
      </c>
      <c r="G446" s="245"/>
      <c r="H446" s="246" t="s">
        <v>22</v>
      </c>
      <c r="I446" s="248"/>
      <c r="J446" s="245"/>
      <c r="K446" s="245"/>
      <c r="L446" s="249"/>
      <c r="M446" s="250"/>
      <c r="N446" s="251"/>
      <c r="O446" s="251"/>
      <c r="P446" s="251"/>
      <c r="Q446" s="251"/>
      <c r="R446" s="251"/>
      <c r="S446" s="251"/>
      <c r="T446" s="252"/>
      <c r="AT446" s="253" t="s">
        <v>185</v>
      </c>
      <c r="AU446" s="253" t="s">
        <v>87</v>
      </c>
      <c r="AV446" s="12" t="s">
        <v>24</v>
      </c>
      <c r="AW446" s="12" t="s">
        <v>41</v>
      </c>
      <c r="AX446" s="12" t="s">
        <v>78</v>
      </c>
      <c r="AY446" s="253" t="s">
        <v>168</v>
      </c>
    </row>
    <row r="447" s="11" customFormat="1">
      <c r="B447" s="232"/>
      <c r="C447" s="233"/>
      <c r="D447" s="234" t="s">
        <v>185</v>
      </c>
      <c r="E447" s="235" t="s">
        <v>22</v>
      </c>
      <c r="F447" s="236" t="s">
        <v>702</v>
      </c>
      <c r="G447" s="233"/>
      <c r="H447" s="237">
        <v>0.75800000000000001</v>
      </c>
      <c r="I447" s="238"/>
      <c r="J447" s="233"/>
      <c r="K447" s="233"/>
      <c r="L447" s="239"/>
      <c r="M447" s="240"/>
      <c r="N447" s="241"/>
      <c r="O447" s="241"/>
      <c r="P447" s="241"/>
      <c r="Q447" s="241"/>
      <c r="R447" s="241"/>
      <c r="S447" s="241"/>
      <c r="T447" s="242"/>
      <c r="AT447" s="243" t="s">
        <v>185</v>
      </c>
      <c r="AU447" s="243" t="s">
        <v>87</v>
      </c>
      <c r="AV447" s="11" t="s">
        <v>87</v>
      </c>
      <c r="AW447" s="11" t="s">
        <v>41</v>
      </c>
      <c r="AX447" s="11" t="s">
        <v>78</v>
      </c>
      <c r="AY447" s="243" t="s">
        <v>168</v>
      </c>
    </row>
    <row r="448" s="10" customFormat="1" ht="29.88" customHeight="1">
      <c r="B448" s="204"/>
      <c r="C448" s="205"/>
      <c r="D448" s="206" t="s">
        <v>77</v>
      </c>
      <c r="E448" s="218" t="s">
        <v>193</v>
      </c>
      <c r="F448" s="218" t="s">
        <v>703</v>
      </c>
      <c r="G448" s="205"/>
      <c r="H448" s="205"/>
      <c r="I448" s="208"/>
      <c r="J448" s="219">
        <f>BK448</f>
        <v>0</v>
      </c>
      <c r="K448" s="205"/>
      <c r="L448" s="210"/>
      <c r="M448" s="211"/>
      <c r="N448" s="212"/>
      <c r="O448" s="212"/>
      <c r="P448" s="213">
        <f>SUM(P449:P468)</f>
        <v>0</v>
      </c>
      <c r="Q448" s="212"/>
      <c r="R448" s="213">
        <f>SUM(R449:R468)</f>
        <v>19.96355492</v>
      </c>
      <c r="S448" s="212"/>
      <c r="T448" s="214">
        <f>SUM(T449:T468)</f>
        <v>0</v>
      </c>
      <c r="AR448" s="215" t="s">
        <v>24</v>
      </c>
      <c r="AT448" s="216" t="s">
        <v>77</v>
      </c>
      <c r="AU448" s="216" t="s">
        <v>24</v>
      </c>
      <c r="AY448" s="215" t="s">
        <v>168</v>
      </c>
      <c r="BK448" s="217">
        <f>SUM(BK449:BK468)</f>
        <v>0</v>
      </c>
    </row>
    <row r="449" s="1" customFormat="1" ht="16.5" customHeight="1">
      <c r="B449" s="45"/>
      <c r="C449" s="220" t="s">
        <v>704</v>
      </c>
      <c r="D449" s="220" t="s">
        <v>170</v>
      </c>
      <c r="E449" s="221" t="s">
        <v>705</v>
      </c>
      <c r="F449" s="222" t="s">
        <v>706</v>
      </c>
      <c r="G449" s="223" t="s">
        <v>247</v>
      </c>
      <c r="H449" s="224">
        <v>30.911999999999999</v>
      </c>
      <c r="I449" s="225"/>
      <c r="J449" s="226">
        <f>ROUND(I449*H449,2)</f>
        <v>0</v>
      </c>
      <c r="K449" s="222" t="s">
        <v>174</v>
      </c>
      <c r="L449" s="71"/>
      <c r="M449" s="227" t="s">
        <v>22</v>
      </c>
      <c r="N449" s="228" t="s">
        <v>49</v>
      </c>
      <c r="O449" s="46"/>
      <c r="P449" s="229">
        <f>O449*H449</f>
        <v>0</v>
      </c>
      <c r="Q449" s="229">
        <v>0</v>
      </c>
      <c r="R449" s="229">
        <f>Q449*H449</f>
        <v>0</v>
      </c>
      <c r="S449" s="229">
        <v>0</v>
      </c>
      <c r="T449" s="230">
        <f>S449*H449</f>
        <v>0</v>
      </c>
      <c r="AR449" s="23" t="s">
        <v>175</v>
      </c>
      <c r="AT449" s="23" t="s">
        <v>170</v>
      </c>
      <c r="AU449" s="23" t="s">
        <v>87</v>
      </c>
      <c r="AY449" s="23" t="s">
        <v>168</v>
      </c>
      <c r="BE449" s="231">
        <f>IF(N449="základní",J449,0)</f>
        <v>0</v>
      </c>
      <c r="BF449" s="231">
        <f>IF(N449="snížená",J449,0)</f>
        <v>0</v>
      </c>
      <c r="BG449" s="231">
        <f>IF(N449="zákl. přenesená",J449,0)</f>
        <v>0</v>
      </c>
      <c r="BH449" s="231">
        <f>IF(N449="sníž. přenesená",J449,0)</f>
        <v>0</v>
      </c>
      <c r="BI449" s="231">
        <f>IF(N449="nulová",J449,0)</f>
        <v>0</v>
      </c>
      <c r="BJ449" s="23" t="s">
        <v>24</v>
      </c>
      <c r="BK449" s="231">
        <f>ROUND(I449*H449,2)</f>
        <v>0</v>
      </c>
      <c r="BL449" s="23" t="s">
        <v>175</v>
      </c>
      <c r="BM449" s="23" t="s">
        <v>707</v>
      </c>
    </row>
    <row r="450" s="11" customFormat="1">
      <c r="B450" s="232"/>
      <c r="C450" s="233"/>
      <c r="D450" s="234" t="s">
        <v>185</v>
      </c>
      <c r="E450" s="233"/>
      <c r="F450" s="236" t="s">
        <v>708</v>
      </c>
      <c r="G450" s="233"/>
      <c r="H450" s="237">
        <v>30.911999999999999</v>
      </c>
      <c r="I450" s="238"/>
      <c r="J450" s="233"/>
      <c r="K450" s="233"/>
      <c r="L450" s="239"/>
      <c r="M450" s="240"/>
      <c r="N450" s="241"/>
      <c r="O450" s="241"/>
      <c r="P450" s="241"/>
      <c r="Q450" s="241"/>
      <c r="R450" s="241"/>
      <c r="S450" s="241"/>
      <c r="T450" s="242"/>
      <c r="AT450" s="243" t="s">
        <v>185</v>
      </c>
      <c r="AU450" s="243" t="s">
        <v>87</v>
      </c>
      <c r="AV450" s="11" t="s">
        <v>87</v>
      </c>
      <c r="AW450" s="11" t="s">
        <v>6</v>
      </c>
      <c r="AX450" s="11" t="s">
        <v>24</v>
      </c>
      <c r="AY450" s="243" t="s">
        <v>168</v>
      </c>
    </row>
    <row r="451" s="1" customFormat="1" ht="16.5" customHeight="1">
      <c r="B451" s="45"/>
      <c r="C451" s="220" t="s">
        <v>709</v>
      </c>
      <c r="D451" s="220" t="s">
        <v>170</v>
      </c>
      <c r="E451" s="221" t="s">
        <v>710</v>
      </c>
      <c r="F451" s="222" t="s">
        <v>711</v>
      </c>
      <c r="G451" s="223" t="s">
        <v>247</v>
      </c>
      <c r="H451" s="224">
        <v>30.911999999999999</v>
      </c>
      <c r="I451" s="225"/>
      <c r="J451" s="226">
        <f>ROUND(I451*H451,2)</f>
        <v>0</v>
      </c>
      <c r="K451" s="222" t="s">
        <v>174</v>
      </c>
      <c r="L451" s="71"/>
      <c r="M451" s="227" t="s">
        <v>22</v>
      </c>
      <c r="N451" s="228" t="s">
        <v>49</v>
      </c>
      <c r="O451" s="46"/>
      <c r="P451" s="229">
        <f>O451*H451</f>
        <v>0</v>
      </c>
      <c r="Q451" s="229">
        <v>0</v>
      </c>
      <c r="R451" s="229">
        <f>Q451*H451</f>
        <v>0</v>
      </c>
      <c r="S451" s="229">
        <v>0</v>
      </c>
      <c r="T451" s="230">
        <f>S451*H451</f>
        <v>0</v>
      </c>
      <c r="AR451" s="23" t="s">
        <v>175</v>
      </c>
      <c r="AT451" s="23" t="s">
        <v>170</v>
      </c>
      <c r="AU451" s="23" t="s">
        <v>87</v>
      </c>
      <c r="AY451" s="23" t="s">
        <v>168</v>
      </c>
      <c r="BE451" s="231">
        <f>IF(N451="základní",J451,0)</f>
        <v>0</v>
      </c>
      <c r="BF451" s="231">
        <f>IF(N451="snížená",J451,0)</f>
        <v>0</v>
      </c>
      <c r="BG451" s="231">
        <f>IF(N451="zákl. přenesená",J451,0)</f>
        <v>0</v>
      </c>
      <c r="BH451" s="231">
        <f>IF(N451="sníž. přenesená",J451,0)</f>
        <v>0</v>
      </c>
      <c r="BI451" s="231">
        <f>IF(N451="nulová",J451,0)</f>
        <v>0</v>
      </c>
      <c r="BJ451" s="23" t="s">
        <v>24</v>
      </c>
      <c r="BK451" s="231">
        <f>ROUND(I451*H451,2)</f>
        <v>0</v>
      </c>
      <c r="BL451" s="23" t="s">
        <v>175</v>
      </c>
      <c r="BM451" s="23" t="s">
        <v>712</v>
      </c>
    </row>
    <row r="452" s="11" customFormat="1">
      <c r="B452" s="232"/>
      <c r="C452" s="233"/>
      <c r="D452" s="234" t="s">
        <v>185</v>
      </c>
      <c r="E452" s="233"/>
      <c r="F452" s="236" t="s">
        <v>708</v>
      </c>
      <c r="G452" s="233"/>
      <c r="H452" s="237">
        <v>30.911999999999999</v>
      </c>
      <c r="I452" s="238"/>
      <c r="J452" s="233"/>
      <c r="K452" s="233"/>
      <c r="L452" s="239"/>
      <c r="M452" s="240"/>
      <c r="N452" s="241"/>
      <c r="O452" s="241"/>
      <c r="P452" s="241"/>
      <c r="Q452" s="241"/>
      <c r="R452" s="241"/>
      <c r="S452" s="241"/>
      <c r="T452" s="242"/>
      <c r="AT452" s="243" t="s">
        <v>185</v>
      </c>
      <c r="AU452" s="243" t="s">
        <v>87</v>
      </c>
      <c r="AV452" s="11" t="s">
        <v>87</v>
      </c>
      <c r="AW452" s="11" t="s">
        <v>6</v>
      </c>
      <c r="AX452" s="11" t="s">
        <v>24</v>
      </c>
      <c r="AY452" s="243" t="s">
        <v>168</v>
      </c>
    </row>
    <row r="453" s="1" customFormat="1" ht="51" customHeight="1">
      <c r="B453" s="45"/>
      <c r="C453" s="220" t="s">
        <v>713</v>
      </c>
      <c r="D453" s="220" t="s">
        <v>170</v>
      </c>
      <c r="E453" s="221" t="s">
        <v>714</v>
      </c>
      <c r="F453" s="222" t="s">
        <v>715</v>
      </c>
      <c r="G453" s="223" t="s">
        <v>247</v>
      </c>
      <c r="H453" s="224">
        <v>29.440000000000001</v>
      </c>
      <c r="I453" s="225"/>
      <c r="J453" s="226">
        <f>ROUND(I453*H453,2)</f>
        <v>0</v>
      </c>
      <c r="K453" s="222" t="s">
        <v>174</v>
      </c>
      <c r="L453" s="71"/>
      <c r="M453" s="227" t="s">
        <v>22</v>
      </c>
      <c r="N453" s="228" t="s">
        <v>49</v>
      </c>
      <c r="O453" s="46"/>
      <c r="P453" s="229">
        <f>O453*H453</f>
        <v>0</v>
      </c>
      <c r="Q453" s="229">
        <v>0.084250000000000005</v>
      </c>
      <c r="R453" s="229">
        <f>Q453*H453</f>
        <v>2.4803200000000003</v>
      </c>
      <c r="S453" s="229">
        <v>0</v>
      </c>
      <c r="T453" s="230">
        <f>S453*H453</f>
        <v>0</v>
      </c>
      <c r="AR453" s="23" t="s">
        <v>175</v>
      </c>
      <c r="AT453" s="23" t="s">
        <v>170</v>
      </c>
      <c r="AU453" s="23" t="s">
        <v>87</v>
      </c>
      <c r="AY453" s="23" t="s">
        <v>168</v>
      </c>
      <c r="BE453" s="231">
        <f>IF(N453="základní",J453,0)</f>
        <v>0</v>
      </c>
      <c r="BF453" s="231">
        <f>IF(N453="snížená",J453,0)</f>
        <v>0</v>
      </c>
      <c r="BG453" s="231">
        <f>IF(N453="zákl. přenesená",J453,0)</f>
        <v>0</v>
      </c>
      <c r="BH453" s="231">
        <f>IF(N453="sníž. přenesená",J453,0)</f>
        <v>0</v>
      </c>
      <c r="BI453" s="231">
        <f>IF(N453="nulová",J453,0)</f>
        <v>0</v>
      </c>
      <c r="BJ453" s="23" t="s">
        <v>24</v>
      </c>
      <c r="BK453" s="231">
        <f>ROUND(I453*H453,2)</f>
        <v>0</v>
      </c>
      <c r="BL453" s="23" t="s">
        <v>175</v>
      </c>
      <c r="BM453" s="23" t="s">
        <v>716</v>
      </c>
    </row>
    <row r="454" s="11" customFormat="1">
      <c r="B454" s="232"/>
      <c r="C454" s="233"/>
      <c r="D454" s="234" t="s">
        <v>185</v>
      </c>
      <c r="E454" s="235" t="s">
        <v>22</v>
      </c>
      <c r="F454" s="236" t="s">
        <v>717</v>
      </c>
      <c r="G454" s="233"/>
      <c r="H454" s="237">
        <v>29.440000000000001</v>
      </c>
      <c r="I454" s="238"/>
      <c r="J454" s="233"/>
      <c r="K454" s="233"/>
      <c r="L454" s="239"/>
      <c r="M454" s="240"/>
      <c r="N454" s="241"/>
      <c r="O454" s="241"/>
      <c r="P454" s="241"/>
      <c r="Q454" s="241"/>
      <c r="R454" s="241"/>
      <c r="S454" s="241"/>
      <c r="T454" s="242"/>
      <c r="AT454" s="243" t="s">
        <v>185</v>
      </c>
      <c r="AU454" s="243" t="s">
        <v>87</v>
      </c>
      <c r="AV454" s="11" t="s">
        <v>87</v>
      </c>
      <c r="AW454" s="11" t="s">
        <v>41</v>
      </c>
      <c r="AX454" s="11" t="s">
        <v>78</v>
      </c>
      <c r="AY454" s="243" t="s">
        <v>168</v>
      </c>
    </row>
    <row r="455" s="1" customFormat="1" ht="16.5" customHeight="1">
      <c r="B455" s="45"/>
      <c r="C455" s="254" t="s">
        <v>718</v>
      </c>
      <c r="D455" s="254" t="s">
        <v>460</v>
      </c>
      <c r="E455" s="255" t="s">
        <v>719</v>
      </c>
      <c r="F455" s="256" t="s">
        <v>720</v>
      </c>
      <c r="G455" s="257" t="s">
        <v>247</v>
      </c>
      <c r="H455" s="258">
        <v>30.029</v>
      </c>
      <c r="I455" s="259"/>
      <c r="J455" s="260">
        <f>ROUND(I455*H455,2)</f>
        <v>0</v>
      </c>
      <c r="K455" s="256" t="s">
        <v>174</v>
      </c>
      <c r="L455" s="261"/>
      <c r="M455" s="262" t="s">
        <v>22</v>
      </c>
      <c r="N455" s="263" t="s">
        <v>49</v>
      </c>
      <c r="O455" s="46"/>
      <c r="P455" s="229">
        <f>O455*H455</f>
        <v>0</v>
      </c>
      <c r="Q455" s="229">
        <v>0.14000000000000001</v>
      </c>
      <c r="R455" s="229">
        <f>Q455*H455</f>
        <v>4.2040600000000001</v>
      </c>
      <c r="S455" s="229">
        <v>0</v>
      </c>
      <c r="T455" s="230">
        <f>S455*H455</f>
        <v>0</v>
      </c>
      <c r="AR455" s="23" t="s">
        <v>211</v>
      </c>
      <c r="AT455" s="23" t="s">
        <v>460</v>
      </c>
      <c r="AU455" s="23" t="s">
        <v>87</v>
      </c>
      <c r="AY455" s="23" t="s">
        <v>168</v>
      </c>
      <c r="BE455" s="231">
        <f>IF(N455="základní",J455,0)</f>
        <v>0</v>
      </c>
      <c r="BF455" s="231">
        <f>IF(N455="snížená",J455,0)</f>
        <v>0</v>
      </c>
      <c r="BG455" s="231">
        <f>IF(N455="zákl. přenesená",J455,0)</f>
        <v>0</v>
      </c>
      <c r="BH455" s="231">
        <f>IF(N455="sníž. přenesená",J455,0)</f>
        <v>0</v>
      </c>
      <c r="BI455" s="231">
        <f>IF(N455="nulová",J455,0)</f>
        <v>0</v>
      </c>
      <c r="BJ455" s="23" t="s">
        <v>24</v>
      </c>
      <c r="BK455" s="231">
        <f>ROUND(I455*H455,2)</f>
        <v>0</v>
      </c>
      <c r="BL455" s="23" t="s">
        <v>175</v>
      </c>
      <c r="BM455" s="23" t="s">
        <v>721</v>
      </c>
    </row>
    <row r="456" s="11" customFormat="1">
      <c r="B456" s="232"/>
      <c r="C456" s="233"/>
      <c r="D456" s="234" t="s">
        <v>185</v>
      </c>
      <c r="E456" s="233"/>
      <c r="F456" s="236" t="s">
        <v>722</v>
      </c>
      <c r="G456" s="233"/>
      <c r="H456" s="237">
        <v>30.029</v>
      </c>
      <c r="I456" s="238"/>
      <c r="J456" s="233"/>
      <c r="K456" s="233"/>
      <c r="L456" s="239"/>
      <c r="M456" s="240"/>
      <c r="N456" s="241"/>
      <c r="O456" s="241"/>
      <c r="P456" s="241"/>
      <c r="Q456" s="241"/>
      <c r="R456" s="241"/>
      <c r="S456" s="241"/>
      <c r="T456" s="242"/>
      <c r="AT456" s="243" t="s">
        <v>185</v>
      </c>
      <c r="AU456" s="243" t="s">
        <v>87</v>
      </c>
      <c r="AV456" s="11" t="s">
        <v>87</v>
      </c>
      <c r="AW456" s="11" t="s">
        <v>6</v>
      </c>
      <c r="AX456" s="11" t="s">
        <v>24</v>
      </c>
      <c r="AY456" s="243" t="s">
        <v>168</v>
      </c>
    </row>
    <row r="457" s="1" customFormat="1" ht="16.5" customHeight="1">
      <c r="B457" s="45"/>
      <c r="C457" s="220" t="s">
        <v>723</v>
      </c>
      <c r="D457" s="220" t="s">
        <v>170</v>
      </c>
      <c r="E457" s="221" t="s">
        <v>724</v>
      </c>
      <c r="F457" s="222" t="s">
        <v>725</v>
      </c>
      <c r="G457" s="223" t="s">
        <v>247</v>
      </c>
      <c r="H457" s="224">
        <v>12.656000000000001</v>
      </c>
      <c r="I457" s="225"/>
      <c r="J457" s="226">
        <f>ROUND(I457*H457,2)</f>
        <v>0</v>
      </c>
      <c r="K457" s="222" t="s">
        <v>174</v>
      </c>
      <c r="L457" s="71"/>
      <c r="M457" s="227" t="s">
        <v>22</v>
      </c>
      <c r="N457" s="228" t="s">
        <v>49</v>
      </c>
      <c r="O457" s="46"/>
      <c r="P457" s="229">
        <f>O457*H457</f>
        <v>0</v>
      </c>
      <c r="Q457" s="229">
        <v>0.27560000000000001</v>
      </c>
      <c r="R457" s="229">
        <f>Q457*H457</f>
        <v>3.4879936000000002</v>
      </c>
      <c r="S457" s="229">
        <v>0</v>
      </c>
      <c r="T457" s="230">
        <f>S457*H457</f>
        <v>0</v>
      </c>
      <c r="AR457" s="23" t="s">
        <v>175</v>
      </c>
      <c r="AT457" s="23" t="s">
        <v>170</v>
      </c>
      <c r="AU457" s="23" t="s">
        <v>87</v>
      </c>
      <c r="AY457" s="23" t="s">
        <v>168</v>
      </c>
      <c r="BE457" s="231">
        <f>IF(N457="základní",J457,0)</f>
        <v>0</v>
      </c>
      <c r="BF457" s="231">
        <f>IF(N457="snížená",J457,0)</f>
        <v>0</v>
      </c>
      <c r="BG457" s="231">
        <f>IF(N457="zákl. přenesená",J457,0)</f>
        <v>0</v>
      </c>
      <c r="BH457" s="231">
        <f>IF(N457="sníž. přenesená",J457,0)</f>
        <v>0</v>
      </c>
      <c r="BI457" s="231">
        <f>IF(N457="nulová",J457,0)</f>
        <v>0</v>
      </c>
      <c r="BJ457" s="23" t="s">
        <v>24</v>
      </c>
      <c r="BK457" s="231">
        <f>ROUND(I457*H457,2)</f>
        <v>0</v>
      </c>
      <c r="BL457" s="23" t="s">
        <v>175</v>
      </c>
      <c r="BM457" s="23" t="s">
        <v>726</v>
      </c>
    </row>
    <row r="458" s="11" customFormat="1">
      <c r="B458" s="232"/>
      <c r="C458" s="233"/>
      <c r="D458" s="234" t="s">
        <v>185</v>
      </c>
      <c r="E458" s="235" t="s">
        <v>22</v>
      </c>
      <c r="F458" s="236" t="s">
        <v>727</v>
      </c>
      <c r="G458" s="233"/>
      <c r="H458" s="237">
        <v>6.476</v>
      </c>
      <c r="I458" s="238"/>
      <c r="J458" s="233"/>
      <c r="K458" s="233"/>
      <c r="L458" s="239"/>
      <c r="M458" s="240"/>
      <c r="N458" s="241"/>
      <c r="O458" s="241"/>
      <c r="P458" s="241"/>
      <c r="Q458" s="241"/>
      <c r="R458" s="241"/>
      <c r="S458" s="241"/>
      <c r="T458" s="242"/>
      <c r="AT458" s="243" t="s">
        <v>185</v>
      </c>
      <c r="AU458" s="243" t="s">
        <v>87</v>
      </c>
      <c r="AV458" s="11" t="s">
        <v>87</v>
      </c>
      <c r="AW458" s="11" t="s">
        <v>41</v>
      </c>
      <c r="AX458" s="11" t="s">
        <v>78</v>
      </c>
      <c r="AY458" s="243" t="s">
        <v>168</v>
      </c>
    </row>
    <row r="459" s="11" customFormat="1">
      <c r="B459" s="232"/>
      <c r="C459" s="233"/>
      <c r="D459" s="234" t="s">
        <v>185</v>
      </c>
      <c r="E459" s="235" t="s">
        <v>22</v>
      </c>
      <c r="F459" s="236" t="s">
        <v>728</v>
      </c>
      <c r="G459" s="233"/>
      <c r="H459" s="237">
        <v>6.1799999999999997</v>
      </c>
      <c r="I459" s="238"/>
      <c r="J459" s="233"/>
      <c r="K459" s="233"/>
      <c r="L459" s="239"/>
      <c r="M459" s="240"/>
      <c r="N459" s="241"/>
      <c r="O459" s="241"/>
      <c r="P459" s="241"/>
      <c r="Q459" s="241"/>
      <c r="R459" s="241"/>
      <c r="S459" s="241"/>
      <c r="T459" s="242"/>
      <c r="AT459" s="243" t="s">
        <v>185</v>
      </c>
      <c r="AU459" s="243" t="s">
        <v>87</v>
      </c>
      <c r="AV459" s="11" t="s">
        <v>87</v>
      </c>
      <c r="AW459" s="11" t="s">
        <v>41</v>
      </c>
      <c r="AX459" s="11" t="s">
        <v>78</v>
      </c>
      <c r="AY459" s="243" t="s">
        <v>168</v>
      </c>
    </row>
    <row r="460" s="1" customFormat="1" ht="16.5" customHeight="1">
      <c r="B460" s="45"/>
      <c r="C460" s="220" t="s">
        <v>729</v>
      </c>
      <c r="D460" s="220" t="s">
        <v>170</v>
      </c>
      <c r="E460" s="221" t="s">
        <v>730</v>
      </c>
      <c r="F460" s="222" t="s">
        <v>731</v>
      </c>
      <c r="G460" s="223" t="s">
        <v>247</v>
      </c>
      <c r="H460" s="224">
        <v>12.656000000000001</v>
      </c>
      <c r="I460" s="225"/>
      <c r="J460" s="226">
        <f>ROUND(I460*H460,2)</f>
        <v>0</v>
      </c>
      <c r="K460" s="222" t="s">
        <v>174</v>
      </c>
      <c r="L460" s="71"/>
      <c r="M460" s="227" t="s">
        <v>22</v>
      </c>
      <c r="N460" s="228" t="s">
        <v>49</v>
      </c>
      <c r="O460" s="46"/>
      <c r="P460" s="229">
        <f>O460*H460</f>
        <v>0</v>
      </c>
      <c r="Q460" s="229">
        <v>0.1837</v>
      </c>
      <c r="R460" s="229">
        <f>Q460*H460</f>
        <v>2.3249072000000002</v>
      </c>
      <c r="S460" s="229">
        <v>0</v>
      </c>
      <c r="T460" s="230">
        <f>S460*H460</f>
        <v>0</v>
      </c>
      <c r="AR460" s="23" t="s">
        <v>175</v>
      </c>
      <c r="AT460" s="23" t="s">
        <v>170</v>
      </c>
      <c r="AU460" s="23" t="s">
        <v>87</v>
      </c>
      <c r="AY460" s="23" t="s">
        <v>168</v>
      </c>
      <c r="BE460" s="231">
        <f>IF(N460="základní",J460,0)</f>
        <v>0</v>
      </c>
      <c r="BF460" s="231">
        <f>IF(N460="snížená",J460,0)</f>
        <v>0</v>
      </c>
      <c r="BG460" s="231">
        <f>IF(N460="zákl. přenesená",J460,0)</f>
        <v>0</v>
      </c>
      <c r="BH460" s="231">
        <f>IF(N460="sníž. přenesená",J460,0)</f>
        <v>0</v>
      </c>
      <c r="BI460" s="231">
        <f>IF(N460="nulová",J460,0)</f>
        <v>0</v>
      </c>
      <c r="BJ460" s="23" t="s">
        <v>24</v>
      </c>
      <c r="BK460" s="231">
        <f>ROUND(I460*H460,2)</f>
        <v>0</v>
      </c>
      <c r="BL460" s="23" t="s">
        <v>175</v>
      </c>
      <c r="BM460" s="23" t="s">
        <v>732</v>
      </c>
    </row>
    <row r="461" s="1" customFormat="1" ht="16.5" customHeight="1">
      <c r="B461" s="45"/>
      <c r="C461" s="220" t="s">
        <v>733</v>
      </c>
      <c r="D461" s="220" t="s">
        <v>170</v>
      </c>
      <c r="E461" s="221" t="s">
        <v>734</v>
      </c>
      <c r="F461" s="222" t="s">
        <v>735</v>
      </c>
      <c r="G461" s="223" t="s">
        <v>350</v>
      </c>
      <c r="H461" s="224">
        <v>51.240000000000002</v>
      </c>
      <c r="I461" s="225"/>
      <c r="J461" s="226">
        <f>ROUND(I461*H461,2)</f>
        <v>0</v>
      </c>
      <c r="K461" s="222" t="s">
        <v>174</v>
      </c>
      <c r="L461" s="71"/>
      <c r="M461" s="227" t="s">
        <v>22</v>
      </c>
      <c r="N461" s="228" t="s">
        <v>49</v>
      </c>
      <c r="O461" s="46"/>
      <c r="P461" s="229">
        <f>O461*H461</f>
        <v>0</v>
      </c>
      <c r="Q461" s="229">
        <v>0.10094599999999999</v>
      </c>
      <c r="R461" s="229">
        <f>Q461*H461</f>
        <v>5.1724730399999999</v>
      </c>
      <c r="S461" s="229">
        <v>0</v>
      </c>
      <c r="T461" s="230">
        <f>S461*H461</f>
        <v>0</v>
      </c>
      <c r="AR461" s="23" t="s">
        <v>175</v>
      </c>
      <c r="AT461" s="23" t="s">
        <v>170</v>
      </c>
      <c r="AU461" s="23" t="s">
        <v>87</v>
      </c>
      <c r="AY461" s="23" t="s">
        <v>168</v>
      </c>
      <c r="BE461" s="231">
        <f>IF(N461="základní",J461,0)</f>
        <v>0</v>
      </c>
      <c r="BF461" s="231">
        <f>IF(N461="snížená",J461,0)</f>
        <v>0</v>
      </c>
      <c r="BG461" s="231">
        <f>IF(N461="zákl. přenesená",J461,0)</f>
        <v>0</v>
      </c>
      <c r="BH461" s="231">
        <f>IF(N461="sníž. přenesená",J461,0)</f>
        <v>0</v>
      </c>
      <c r="BI461" s="231">
        <f>IF(N461="nulová",J461,0)</f>
        <v>0</v>
      </c>
      <c r="BJ461" s="23" t="s">
        <v>24</v>
      </c>
      <c r="BK461" s="231">
        <f>ROUND(I461*H461,2)</f>
        <v>0</v>
      </c>
      <c r="BL461" s="23" t="s">
        <v>175</v>
      </c>
      <c r="BM461" s="23" t="s">
        <v>736</v>
      </c>
    </row>
    <row r="462" s="11" customFormat="1">
      <c r="B462" s="232"/>
      <c r="C462" s="233"/>
      <c r="D462" s="234" t="s">
        <v>185</v>
      </c>
      <c r="E462" s="235" t="s">
        <v>22</v>
      </c>
      <c r="F462" s="236" t="s">
        <v>737</v>
      </c>
      <c r="G462" s="233"/>
      <c r="H462" s="237">
        <v>23.489999999999998</v>
      </c>
      <c r="I462" s="238"/>
      <c r="J462" s="233"/>
      <c r="K462" s="233"/>
      <c r="L462" s="239"/>
      <c r="M462" s="240"/>
      <c r="N462" s="241"/>
      <c r="O462" s="241"/>
      <c r="P462" s="241"/>
      <c r="Q462" s="241"/>
      <c r="R462" s="241"/>
      <c r="S462" s="241"/>
      <c r="T462" s="242"/>
      <c r="AT462" s="243" t="s">
        <v>185</v>
      </c>
      <c r="AU462" s="243" t="s">
        <v>87</v>
      </c>
      <c r="AV462" s="11" t="s">
        <v>87</v>
      </c>
      <c r="AW462" s="11" t="s">
        <v>41</v>
      </c>
      <c r="AX462" s="11" t="s">
        <v>78</v>
      </c>
      <c r="AY462" s="243" t="s">
        <v>168</v>
      </c>
    </row>
    <row r="463" s="11" customFormat="1">
      <c r="B463" s="232"/>
      <c r="C463" s="233"/>
      <c r="D463" s="234" t="s">
        <v>185</v>
      </c>
      <c r="E463" s="235" t="s">
        <v>22</v>
      </c>
      <c r="F463" s="236" t="s">
        <v>738</v>
      </c>
      <c r="G463" s="233"/>
      <c r="H463" s="237">
        <v>27.75</v>
      </c>
      <c r="I463" s="238"/>
      <c r="J463" s="233"/>
      <c r="K463" s="233"/>
      <c r="L463" s="239"/>
      <c r="M463" s="240"/>
      <c r="N463" s="241"/>
      <c r="O463" s="241"/>
      <c r="P463" s="241"/>
      <c r="Q463" s="241"/>
      <c r="R463" s="241"/>
      <c r="S463" s="241"/>
      <c r="T463" s="242"/>
      <c r="AT463" s="243" t="s">
        <v>185</v>
      </c>
      <c r="AU463" s="243" t="s">
        <v>87</v>
      </c>
      <c r="AV463" s="11" t="s">
        <v>87</v>
      </c>
      <c r="AW463" s="11" t="s">
        <v>41</v>
      </c>
      <c r="AX463" s="11" t="s">
        <v>78</v>
      </c>
      <c r="AY463" s="243" t="s">
        <v>168</v>
      </c>
    </row>
    <row r="464" s="1" customFormat="1" ht="16.5" customHeight="1">
      <c r="B464" s="45"/>
      <c r="C464" s="254" t="s">
        <v>739</v>
      </c>
      <c r="D464" s="254" t="s">
        <v>460</v>
      </c>
      <c r="E464" s="255" t="s">
        <v>740</v>
      </c>
      <c r="F464" s="256" t="s">
        <v>741</v>
      </c>
      <c r="G464" s="257" t="s">
        <v>173</v>
      </c>
      <c r="H464" s="258">
        <v>103.505</v>
      </c>
      <c r="I464" s="259"/>
      <c r="J464" s="260">
        <f>ROUND(I464*H464,2)</f>
        <v>0</v>
      </c>
      <c r="K464" s="256" t="s">
        <v>174</v>
      </c>
      <c r="L464" s="261"/>
      <c r="M464" s="262" t="s">
        <v>22</v>
      </c>
      <c r="N464" s="263" t="s">
        <v>49</v>
      </c>
      <c r="O464" s="46"/>
      <c r="P464" s="229">
        <f>O464*H464</f>
        <v>0</v>
      </c>
      <c r="Q464" s="229">
        <v>0.010999999999999999</v>
      </c>
      <c r="R464" s="229">
        <f>Q464*H464</f>
        <v>1.138555</v>
      </c>
      <c r="S464" s="229">
        <v>0</v>
      </c>
      <c r="T464" s="230">
        <f>S464*H464</f>
        <v>0</v>
      </c>
      <c r="AR464" s="23" t="s">
        <v>211</v>
      </c>
      <c r="AT464" s="23" t="s">
        <v>460</v>
      </c>
      <c r="AU464" s="23" t="s">
        <v>87</v>
      </c>
      <c r="AY464" s="23" t="s">
        <v>168</v>
      </c>
      <c r="BE464" s="231">
        <f>IF(N464="základní",J464,0)</f>
        <v>0</v>
      </c>
      <c r="BF464" s="231">
        <f>IF(N464="snížená",J464,0)</f>
        <v>0</v>
      </c>
      <c r="BG464" s="231">
        <f>IF(N464="zákl. přenesená",J464,0)</f>
        <v>0</v>
      </c>
      <c r="BH464" s="231">
        <f>IF(N464="sníž. přenesená",J464,0)</f>
        <v>0</v>
      </c>
      <c r="BI464" s="231">
        <f>IF(N464="nulová",J464,0)</f>
        <v>0</v>
      </c>
      <c r="BJ464" s="23" t="s">
        <v>24</v>
      </c>
      <c r="BK464" s="231">
        <f>ROUND(I464*H464,2)</f>
        <v>0</v>
      </c>
      <c r="BL464" s="23" t="s">
        <v>175</v>
      </c>
      <c r="BM464" s="23" t="s">
        <v>742</v>
      </c>
    </row>
    <row r="465" s="1" customFormat="1">
      <c r="B465" s="45"/>
      <c r="C465" s="73"/>
      <c r="D465" s="234" t="s">
        <v>464</v>
      </c>
      <c r="E465" s="73"/>
      <c r="F465" s="264" t="s">
        <v>743</v>
      </c>
      <c r="G465" s="73"/>
      <c r="H465" s="73"/>
      <c r="I465" s="190"/>
      <c r="J465" s="73"/>
      <c r="K465" s="73"/>
      <c r="L465" s="71"/>
      <c r="M465" s="265"/>
      <c r="N465" s="46"/>
      <c r="O465" s="46"/>
      <c r="P465" s="46"/>
      <c r="Q465" s="46"/>
      <c r="R465" s="46"/>
      <c r="S465" s="46"/>
      <c r="T465" s="94"/>
      <c r="AT465" s="23" t="s">
        <v>464</v>
      </c>
      <c r="AU465" s="23" t="s">
        <v>87</v>
      </c>
    </row>
    <row r="466" s="11" customFormat="1">
      <c r="B466" s="232"/>
      <c r="C466" s="233"/>
      <c r="D466" s="234" t="s">
        <v>185</v>
      </c>
      <c r="E466" s="233"/>
      <c r="F466" s="236" t="s">
        <v>744</v>
      </c>
      <c r="G466" s="233"/>
      <c r="H466" s="237">
        <v>103.505</v>
      </c>
      <c r="I466" s="238"/>
      <c r="J466" s="233"/>
      <c r="K466" s="233"/>
      <c r="L466" s="239"/>
      <c r="M466" s="240"/>
      <c r="N466" s="241"/>
      <c r="O466" s="241"/>
      <c r="P466" s="241"/>
      <c r="Q466" s="241"/>
      <c r="R466" s="241"/>
      <c r="S466" s="241"/>
      <c r="T466" s="242"/>
      <c r="AT466" s="243" t="s">
        <v>185</v>
      </c>
      <c r="AU466" s="243" t="s">
        <v>87</v>
      </c>
      <c r="AV466" s="11" t="s">
        <v>87</v>
      </c>
      <c r="AW466" s="11" t="s">
        <v>6</v>
      </c>
      <c r="AX466" s="11" t="s">
        <v>24</v>
      </c>
      <c r="AY466" s="243" t="s">
        <v>168</v>
      </c>
    </row>
    <row r="467" s="1" customFormat="1" ht="25.5" customHeight="1">
      <c r="B467" s="45"/>
      <c r="C467" s="220" t="s">
        <v>745</v>
      </c>
      <c r="D467" s="220" t="s">
        <v>170</v>
      </c>
      <c r="E467" s="221" t="s">
        <v>746</v>
      </c>
      <c r="F467" s="222" t="s">
        <v>747</v>
      </c>
      <c r="G467" s="223" t="s">
        <v>183</v>
      </c>
      <c r="H467" s="224">
        <v>0.51200000000000001</v>
      </c>
      <c r="I467" s="225"/>
      <c r="J467" s="226">
        <f>ROUND(I467*H467,2)</f>
        <v>0</v>
      </c>
      <c r="K467" s="222" t="s">
        <v>174</v>
      </c>
      <c r="L467" s="71"/>
      <c r="M467" s="227" t="s">
        <v>22</v>
      </c>
      <c r="N467" s="228" t="s">
        <v>49</v>
      </c>
      <c r="O467" s="46"/>
      <c r="P467" s="229">
        <f>O467*H467</f>
        <v>0</v>
      </c>
      <c r="Q467" s="229">
        <v>2.2563399999999998</v>
      </c>
      <c r="R467" s="229">
        <f>Q467*H467</f>
        <v>1.15524608</v>
      </c>
      <c r="S467" s="229">
        <v>0</v>
      </c>
      <c r="T467" s="230">
        <f>S467*H467</f>
        <v>0</v>
      </c>
      <c r="AR467" s="23" t="s">
        <v>175</v>
      </c>
      <c r="AT467" s="23" t="s">
        <v>170</v>
      </c>
      <c r="AU467" s="23" t="s">
        <v>87</v>
      </c>
      <c r="AY467" s="23" t="s">
        <v>168</v>
      </c>
      <c r="BE467" s="231">
        <f>IF(N467="základní",J467,0)</f>
        <v>0</v>
      </c>
      <c r="BF467" s="231">
        <f>IF(N467="snížená",J467,0)</f>
        <v>0</v>
      </c>
      <c r="BG467" s="231">
        <f>IF(N467="zákl. přenesená",J467,0)</f>
        <v>0</v>
      </c>
      <c r="BH467" s="231">
        <f>IF(N467="sníž. přenesená",J467,0)</f>
        <v>0</v>
      </c>
      <c r="BI467" s="231">
        <f>IF(N467="nulová",J467,0)</f>
        <v>0</v>
      </c>
      <c r="BJ467" s="23" t="s">
        <v>24</v>
      </c>
      <c r="BK467" s="231">
        <f>ROUND(I467*H467,2)</f>
        <v>0</v>
      </c>
      <c r="BL467" s="23" t="s">
        <v>175</v>
      </c>
      <c r="BM467" s="23" t="s">
        <v>748</v>
      </c>
    </row>
    <row r="468" s="11" customFormat="1">
      <c r="B468" s="232"/>
      <c r="C468" s="233"/>
      <c r="D468" s="234" t="s">
        <v>185</v>
      </c>
      <c r="E468" s="235" t="s">
        <v>22</v>
      </c>
      <c r="F468" s="236" t="s">
        <v>749</v>
      </c>
      <c r="G468" s="233"/>
      <c r="H468" s="237">
        <v>0.51200000000000001</v>
      </c>
      <c r="I468" s="238"/>
      <c r="J468" s="233"/>
      <c r="K468" s="233"/>
      <c r="L468" s="239"/>
      <c r="M468" s="240"/>
      <c r="N468" s="241"/>
      <c r="O468" s="241"/>
      <c r="P468" s="241"/>
      <c r="Q468" s="241"/>
      <c r="R468" s="241"/>
      <c r="S468" s="241"/>
      <c r="T468" s="242"/>
      <c r="AT468" s="243" t="s">
        <v>185</v>
      </c>
      <c r="AU468" s="243" t="s">
        <v>87</v>
      </c>
      <c r="AV468" s="11" t="s">
        <v>87</v>
      </c>
      <c r="AW468" s="11" t="s">
        <v>41</v>
      </c>
      <c r="AX468" s="11" t="s">
        <v>78</v>
      </c>
      <c r="AY468" s="243" t="s">
        <v>168</v>
      </c>
    </row>
    <row r="469" s="10" customFormat="1" ht="29.88" customHeight="1">
      <c r="B469" s="204"/>
      <c r="C469" s="205"/>
      <c r="D469" s="206" t="s">
        <v>77</v>
      </c>
      <c r="E469" s="218" t="s">
        <v>525</v>
      </c>
      <c r="F469" s="218" t="s">
        <v>750</v>
      </c>
      <c r="G469" s="205"/>
      <c r="H469" s="205"/>
      <c r="I469" s="208"/>
      <c r="J469" s="219">
        <f>BK469</f>
        <v>0</v>
      </c>
      <c r="K469" s="205"/>
      <c r="L469" s="210"/>
      <c r="M469" s="211"/>
      <c r="N469" s="212"/>
      <c r="O469" s="212"/>
      <c r="P469" s="213">
        <f>SUM(P470:P729)</f>
        <v>0</v>
      </c>
      <c r="Q469" s="212"/>
      <c r="R469" s="213">
        <f>SUM(R470:R729)</f>
        <v>72.063572565200005</v>
      </c>
      <c r="S469" s="212"/>
      <c r="T469" s="214">
        <f>SUM(T470:T729)</f>
        <v>0</v>
      </c>
      <c r="AR469" s="215" t="s">
        <v>24</v>
      </c>
      <c r="AT469" s="216" t="s">
        <v>77</v>
      </c>
      <c r="AU469" s="216" t="s">
        <v>24</v>
      </c>
      <c r="AY469" s="215" t="s">
        <v>168</v>
      </c>
      <c r="BK469" s="217">
        <f>SUM(BK470:BK729)</f>
        <v>0</v>
      </c>
    </row>
    <row r="470" s="1" customFormat="1" ht="25.5" customHeight="1">
      <c r="B470" s="45"/>
      <c r="C470" s="220" t="s">
        <v>751</v>
      </c>
      <c r="D470" s="220" t="s">
        <v>170</v>
      </c>
      <c r="E470" s="221" t="s">
        <v>752</v>
      </c>
      <c r="F470" s="222" t="s">
        <v>753</v>
      </c>
      <c r="G470" s="223" t="s">
        <v>247</v>
      </c>
      <c r="H470" s="224">
        <v>1057.364</v>
      </c>
      <c r="I470" s="225"/>
      <c r="J470" s="226">
        <f>ROUND(I470*H470,2)</f>
        <v>0</v>
      </c>
      <c r="K470" s="222" t="s">
        <v>174</v>
      </c>
      <c r="L470" s="71"/>
      <c r="M470" s="227" t="s">
        <v>22</v>
      </c>
      <c r="N470" s="228" t="s">
        <v>49</v>
      </c>
      <c r="O470" s="46"/>
      <c r="P470" s="229">
        <f>O470*H470</f>
        <v>0</v>
      </c>
      <c r="Q470" s="229">
        <v>0.00047340000000000001</v>
      </c>
      <c r="R470" s="229">
        <f>Q470*H470</f>
        <v>0.50055611760000007</v>
      </c>
      <c r="S470" s="229">
        <v>0</v>
      </c>
      <c r="T470" s="230">
        <f>S470*H470</f>
        <v>0</v>
      </c>
      <c r="AR470" s="23" t="s">
        <v>175</v>
      </c>
      <c r="AT470" s="23" t="s">
        <v>170</v>
      </c>
      <c r="AU470" s="23" t="s">
        <v>87</v>
      </c>
      <c r="AY470" s="23" t="s">
        <v>168</v>
      </c>
      <c r="BE470" s="231">
        <f>IF(N470="základní",J470,0)</f>
        <v>0</v>
      </c>
      <c r="BF470" s="231">
        <f>IF(N470="snížená",J470,0)</f>
        <v>0</v>
      </c>
      <c r="BG470" s="231">
        <f>IF(N470="zákl. přenesená",J470,0)</f>
        <v>0</v>
      </c>
      <c r="BH470" s="231">
        <f>IF(N470="sníž. přenesená",J470,0)</f>
        <v>0</v>
      </c>
      <c r="BI470" s="231">
        <f>IF(N470="nulová",J470,0)</f>
        <v>0</v>
      </c>
      <c r="BJ470" s="23" t="s">
        <v>24</v>
      </c>
      <c r="BK470" s="231">
        <f>ROUND(I470*H470,2)</f>
        <v>0</v>
      </c>
      <c r="BL470" s="23" t="s">
        <v>175</v>
      </c>
      <c r="BM470" s="23" t="s">
        <v>754</v>
      </c>
    </row>
    <row r="471" s="11" customFormat="1">
      <c r="B471" s="232"/>
      <c r="C471" s="233"/>
      <c r="D471" s="234" t="s">
        <v>185</v>
      </c>
      <c r="E471" s="235" t="s">
        <v>22</v>
      </c>
      <c r="F471" s="236" t="s">
        <v>755</v>
      </c>
      <c r="G471" s="233"/>
      <c r="H471" s="237">
        <v>1057.364</v>
      </c>
      <c r="I471" s="238"/>
      <c r="J471" s="233"/>
      <c r="K471" s="233"/>
      <c r="L471" s="239"/>
      <c r="M471" s="240"/>
      <c r="N471" s="241"/>
      <c r="O471" s="241"/>
      <c r="P471" s="241"/>
      <c r="Q471" s="241"/>
      <c r="R471" s="241"/>
      <c r="S471" s="241"/>
      <c r="T471" s="242"/>
      <c r="AT471" s="243" t="s">
        <v>185</v>
      </c>
      <c r="AU471" s="243" t="s">
        <v>87</v>
      </c>
      <c r="AV471" s="11" t="s">
        <v>87</v>
      </c>
      <c r="AW471" s="11" t="s">
        <v>41</v>
      </c>
      <c r="AX471" s="11" t="s">
        <v>78</v>
      </c>
      <c r="AY471" s="243" t="s">
        <v>168</v>
      </c>
    </row>
    <row r="472" s="1" customFormat="1" ht="25.5" customHeight="1">
      <c r="B472" s="45"/>
      <c r="C472" s="220" t="s">
        <v>756</v>
      </c>
      <c r="D472" s="220" t="s">
        <v>170</v>
      </c>
      <c r="E472" s="221" t="s">
        <v>757</v>
      </c>
      <c r="F472" s="222" t="s">
        <v>758</v>
      </c>
      <c r="G472" s="223" t="s">
        <v>247</v>
      </c>
      <c r="H472" s="224">
        <v>136.84399999999999</v>
      </c>
      <c r="I472" s="225"/>
      <c r="J472" s="226">
        <f>ROUND(I472*H472,2)</f>
        <v>0</v>
      </c>
      <c r="K472" s="222" t="s">
        <v>174</v>
      </c>
      <c r="L472" s="71"/>
      <c r="M472" s="227" t="s">
        <v>22</v>
      </c>
      <c r="N472" s="228" t="s">
        <v>49</v>
      </c>
      <c r="O472" s="46"/>
      <c r="P472" s="229">
        <f>O472*H472</f>
        <v>0</v>
      </c>
      <c r="Q472" s="229">
        <v>0.0048900000000000002</v>
      </c>
      <c r="R472" s="229">
        <f>Q472*H472</f>
        <v>0.66916715999999998</v>
      </c>
      <c r="S472" s="229">
        <v>0</v>
      </c>
      <c r="T472" s="230">
        <f>S472*H472</f>
        <v>0</v>
      </c>
      <c r="AR472" s="23" t="s">
        <v>175</v>
      </c>
      <c r="AT472" s="23" t="s">
        <v>170</v>
      </c>
      <c r="AU472" s="23" t="s">
        <v>87</v>
      </c>
      <c r="AY472" s="23" t="s">
        <v>168</v>
      </c>
      <c r="BE472" s="231">
        <f>IF(N472="základní",J472,0)</f>
        <v>0</v>
      </c>
      <c r="BF472" s="231">
        <f>IF(N472="snížená",J472,0)</f>
        <v>0</v>
      </c>
      <c r="BG472" s="231">
        <f>IF(N472="zákl. přenesená",J472,0)</f>
        <v>0</v>
      </c>
      <c r="BH472" s="231">
        <f>IF(N472="sníž. přenesená",J472,0)</f>
        <v>0</v>
      </c>
      <c r="BI472" s="231">
        <f>IF(N472="nulová",J472,0)</f>
        <v>0</v>
      </c>
      <c r="BJ472" s="23" t="s">
        <v>24</v>
      </c>
      <c r="BK472" s="231">
        <f>ROUND(I472*H472,2)</f>
        <v>0</v>
      </c>
      <c r="BL472" s="23" t="s">
        <v>175</v>
      </c>
      <c r="BM472" s="23" t="s">
        <v>759</v>
      </c>
    </row>
    <row r="473" s="11" customFormat="1">
      <c r="B473" s="232"/>
      <c r="C473" s="233"/>
      <c r="D473" s="234" t="s">
        <v>185</v>
      </c>
      <c r="E473" s="235" t="s">
        <v>22</v>
      </c>
      <c r="F473" s="236" t="s">
        <v>760</v>
      </c>
      <c r="G473" s="233"/>
      <c r="H473" s="237">
        <v>136.84399999999999</v>
      </c>
      <c r="I473" s="238"/>
      <c r="J473" s="233"/>
      <c r="K473" s="233"/>
      <c r="L473" s="239"/>
      <c r="M473" s="240"/>
      <c r="N473" s="241"/>
      <c r="O473" s="241"/>
      <c r="P473" s="241"/>
      <c r="Q473" s="241"/>
      <c r="R473" s="241"/>
      <c r="S473" s="241"/>
      <c r="T473" s="242"/>
      <c r="AT473" s="243" t="s">
        <v>185</v>
      </c>
      <c r="AU473" s="243" t="s">
        <v>87</v>
      </c>
      <c r="AV473" s="11" t="s">
        <v>87</v>
      </c>
      <c r="AW473" s="11" t="s">
        <v>41</v>
      </c>
      <c r="AX473" s="11" t="s">
        <v>78</v>
      </c>
      <c r="AY473" s="243" t="s">
        <v>168</v>
      </c>
    </row>
    <row r="474" s="1" customFormat="1" ht="38.25" customHeight="1">
      <c r="B474" s="45"/>
      <c r="C474" s="220" t="s">
        <v>761</v>
      </c>
      <c r="D474" s="220" t="s">
        <v>170</v>
      </c>
      <c r="E474" s="221" t="s">
        <v>762</v>
      </c>
      <c r="F474" s="222" t="s">
        <v>763</v>
      </c>
      <c r="G474" s="223" t="s">
        <v>247</v>
      </c>
      <c r="H474" s="224">
        <v>34.68</v>
      </c>
      <c r="I474" s="225"/>
      <c r="J474" s="226">
        <f>ROUND(I474*H474,2)</f>
        <v>0</v>
      </c>
      <c r="K474" s="222" t="s">
        <v>174</v>
      </c>
      <c r="L474" s="71"/>
      <c r="M474" s="227" t="s">
        <v>22</v>
      </c>
      <c r="N474" s="228" t="s">
        <v>49</v>
      </c>
      <c r="O474" s="46"/>
      <c r="P474" s="229">
        <f>O474*H474</f>
        <v>0</v>
      </c>
      <c r="Q474" s="229">
        <v>0.018380000000000001</v>
      </c>
      <c r="R474" s="229">
        <f>Q474*H474</f>
        <v>0.63741840000000005</v>
      </c>
      <c r="S474" s="229">
        <v>0</v>
      </c>
      <c r="T474" s="230">
        <f>S474*H474</f>
        <v>0</v>
      </c>
      <c r="AR474" s="23" t="s">
        <v>175</v>
      </c>
      <c r="AT474" s="23" t="s">
        <v>170</v>
      </c>
      <c r="AU474" s="23" t="s">
        <v>87</v>
      </c>
      <c r="AY474" s="23" t="s">
        <v>168</v>
      </c>
      <c r="BE474" s="231">
        <f>IF(N474="základní",J474,0)</f>
        <v>0</v>
      </c>
      <c r="BF474" s="231">
        <f>IF(N474="snížená",J474,0)</f>
        <v>0</v>
      </c>
      <c r="BG474" s="231">
        <f>IF(N474="zákl. přenesená",J474,0)</f>
        <v>0</v>
      </c>
      <c r="BH474" s="231">
        <f>IF(N474="sníž. přenesená",J474,0)</f>
        <v>0</v>
      </c>
      <c r="BI474" s="231">
        <f>IF(N474="nulová",J474,0)</f>
        <v>0</v>
      </c>
      <c r="BJ474" s="23" t="s">
        <v>24</v>
      </c>
      <c r="BK474" s="231">
        <f>ROUND(I474*H474,2)</f>
        <v>0</v>
      </c>
      <c r="BL474" s="23" t="s">
        <v>175</v>
      </c>
      <c r="BM474" s="23" t="s">
        <v>764</v>
      </c>
    </row>
    <row r="475" s="12" customFormat="1">
      <c r="B475" s="244"/>
      <c r="C475" s="245"/>
      <c r="D475" s="234" t="s">
        <v>185</v>
      </c>
      <c r="E475" s="246" t="s">
        <v>22</v>
      </c>
      <c r="F475" s="247" t="s">
        <v>765</v>
      </c>
      <c r="G475" s="245"/>
      <c r="H475" s="246" t="s">
        <v>22</v>
      </c>
      <c r="I475" s="248"/>
      <c r="J475" s="245"/>
      <c r="K475" s="245"/>
      <c r="L475" s="249"/>
      <c r="M475" s="250"/>
      <c r="N475" s="251"/>
      <c r="O475" s="251"/>
      <c r="P475" s="251"/>
      <c r="Q475" s="251"/>
      <c r="R475" s="251"/>
      <c r="S475" s="251"/>
      <c r="T475" s="252"/>
      <c r="AT475" s="253" t="s">
        <v>185</v>
      </c>
      <c r="AU475" s="253" t="s">
        <v>87</v>
      </c>
      <c r="AV475" s="12" t="s">
        <v>24</v>
      </c>
      <c r="AW475" s="12" t="s">
        <v>41</v>
      </c>
      <c r="AX475" s="12" t="s">
        <v>78</v>
      </c>
      <c r="AY475" s="253" t="s">
        <v>168</v>
      </c>
    </row>
    <row r="476" s="11" customFormat="1">
      <c r="B476" s="232"/>
      <c r="C476" s="233"/>
      <c r="D476" s="234" t="s">
        <v>185</v>
      </c>
      <c r="E476" s="235" t="s">
        <v>22</v>
      </c>
      <c r="F476" s="236" t="s">
        <v>766</v>
      </c>
      <c r="G476" s="233"/>
      <c r="H476" s="237">
        <v>31.100000000000001</v>
      </c>
      <c r="I476" s="238"/>
      <c r="J476" s="233"/>
      <c r="K476" s="233"/>
      <c r="L476" s="239"/>
      <c r="M476" s="240"/>
      <c r="N476" s="241"/>
      <c r="O476" s="241"/>
      <c r="P476" s="241"/>
      <c r="Q476" s="241"/>
      <c r="R476" s="241"/>
      <c r="S476" s="241"/>
      <c r="T476" s="242"/>
      <c r="AT476" s="243" t="s">
        <v>185</v>
      </c>
      <c r="AU476" s="243" t="s">
        <v>87</v>
      </c>
      <c r="AV476" s="11" t="s">
        <v>87</v>
      </c>
      <c r="AW476" s="11" t="s">
        <v>41</v>
      </c>
      <c r="AX476" s="11" t="s">
        <v>78</v>
      </c>
      <c r="AY476" s="243" t="s">
        <v>168</v>
      </c>
    </row>
    <row r="477" s="12" customFormat="1">
      <c r="B477" s="244"/>
      <c r="C477" s="245"/>
      <c r="D477" s="234" t="s">
        <v>185</v>
      </c>
      <c r="E477" s="246" t="s">
        <v>22</v>
      </c>
      <c r="F477" s="247" t="s">
        <v>594</v>
      </c>
      <c r="G477" s="245"/>
      <c r="H477" s="246" t="s">
        <v>22</v>
      </c>
      <c r="I477" s="248"/>
      <c r="J477" s="245"/>
      <c r="K477" s="245"/>
      <c r="L477" s="249"/>
      <c r="M477" s="250"/>
      <c r="N477" s="251"/>
      <c r="O477" s="251"/>
      <c r="P477" s="251"/>
      <c r="Q477" s="251"/>
      <c r="R477" s="251"/>
      <c r="S477" s="251"/>
      <c r="T477" s="252"/>
      <c r="AT477" s="253" t="s">
        <v>185</v>
      </c>
      <c r="AU477" s="253" t="s">
        <v>87</v>
      </c>
      <c r="AV477" s="12" t="s">
        <v>24</v>
      </c>
      <c r="AW477" s="12" t="s">
        <v>41</v>
      </c>
      <c r="AX477" s="12" t="s">
        <v>78</v>
      </c>
      <c r="AY477" s="253" t="s">
        <v>168</v>
      </c>
    </row>
    <row r="478" s="11" customFormat="1">
      <c r="B478" s="232"/>
      <c r="C478" s="233"/>
      <c r="D478" s="234" t="s">
        <v>185</v>
      </c>
      <c r="E478" s="235" t="s">
        <v>22</v>
      </c>
      <c r="F478" s="236" t="s">
        <v>767</v>
      </c>
      <c r="G478" s="233"/>
      <c r="H478" s="237">
        <v>3.5800000000000001</v>
      </c>
      <c r="I478" s="238"/>
      <c r="J478" s="233"/>
      <c r="K478" s="233"/>
      <c r="L478" s="239"/>
      <c r="M478" s="240"/>
      <c r="N478" s="241"/>
      <c r="O478" s="241"/>
      <c r="P478" s="241"/>
      <c r="Q478" s="241"/>
      <c r="R478" s="241"/>
      <c r="S478" s="241"/>
      <c r="T478" s="242"/>
      <c r="AT478" s="243" t="s">
        <v>185</v>
      </c>
      <c r="AU478" s="243" t="s">
        <v>87</v>
      </c>
      <c r="AV478" s="11" t="s">
        <v>87</v>
      </c>
      <c r="AW478" s="11" t="s">
        <v>41</v>
      </c>
      <c r="AX478" s="11" t="s">
        <v>78</v>
      </c>
      <c r="AY478" s="243" t="s">
        <v>168</v>
      </c>
    </row>
    <row r="479" s="1" customFormat="1" ht="38.25" customHeight="1">
      <c r="B479" s="45"/>
      <c r="C479" s="220" t="s">
        <v>768</v>
      </c>
      <c r="D479" s="220" t="s">
        <v>170</v>
      </c>
      <c r="E479" s="221" t="s">
        <v>769</v>
      </c>
      <c r="F479" s="222" t="s">
        <v>770</v>
      </c>
      <c r="G479" s="223" t="s">
        <v>247</v>
      </c>
      <c r="H479" s="224">
        <v>102.164</v>
      </c>
      <c r="I479" s="225"/>
      <c r="J479" s="226">
        <f>ROUND(I479*H479,2)</f>
        <v>0</v>
      </c>
      <c r="K479" s="222" t="s">
        <v>174</v>
      </c>
      <c r="L479" s="71"/>
      <c r="M479" s="227" t="s">
        <v>22</v>
      </c>
      <c r="N479" s="228" t="s">
        <v>49</v>
      </c>
      <c r="O479" s="46"/>
      <c r="P479" s="229">
        <f>O479*H479</f>
        <v>0</v>
      </c>
      <c r="Q479" s="229">
        <v>0.018380000000000001</v>
      </c>
      <c r="R479" s="229">
        <f>Q479*H479</f>
        <v>1.8777743200000001</v>
      </c>
      <c r="S479" s="229">
        <v>0</v>
      </c>
      <c r="T479" s="230">
        <f>S479*H479</f>
        <v>0</v>
      </c>
      <c r="AR479" s="23" t="s">
        <v>175</v>
      </c>
      <c r="AT479" s="23" t="s">
        <v>170</v>
      </c>
      <c r="AU479" s="23" t="s">
        <v>87</v>
      </c>
      <c r="AY479" s="23" t="s">
        <v>168</v>
      </c>
      <c r="BE479" s="231">
        <f>IF(N479="základní",J479,0)</f>
        <v>0</v>
      </c>
      <c r="BF479" s="231">
        <f>IF(N479="snížená",J479,0)</f>
        <v>0</v>
      </c>
      <c r="BG479" s="231">
        <f>IF(N479="zákl. přenesená",J479,0)</f>
        <v>0</v>
      </c>
      <c r="BH479" s="231">
        <f>IF(N479="sníž. přenesená",J479,0)</f>
        <v>0</v>
      </c>
      <c r="BI479" s="231">
        <f>IF(N479="nulová",J479,0)</f>
        <v>0</v>
      </c>
      <c r="BJ479" s="23" t="s">
        <v>24</v>
      </c>
      <c r="BK479" s="231">
        <f>ROUND(I479*H479,2)</f>
        <v>0</v>
      </c>
      <c r="BL479" s="23" t="s">
        <v>175</v>
      </c>
      <c r="BM479" s="23" t="s">
        <v>771</v>
      </c>
    </row>
    <row r="480" s="11" customFormat="1">
      <c r="B480" s="232"/>
      <c r="C480" s="233"/>
      <c r="D480" s="234" t="s">
        <v>185</v>
      </c>
      <c r="E480" s="235" t="s">
        <v>22</v>
      </c>
      <c r="F480" s="236" t="s">
        <v>772</v>
      </c>
      <c r="G480" s="233"/>
      <c r="H480" s="237">
        <v>44.740000000000002</v>
      </c>
      <c r="I480" s="238"/>
      <c r="J480" s="233"/>
      <c r="K480" s="233"/>
      <c r="L480" s="239"/>
      <c r="M480" s="240"/>
      <c r="N480" s="241"/>
      <c r="O480" s="241"/>
      <c r="P480" s="241"/>
      <c r="Q480" s="241"/>
      <c r="R480" s="241"/>
      <c r="S480" s="241"/>
      <c r="T480" s="242"/>
      <c r="AT480" s="243" t="s">
        <v>185</v>
      </c>
      <c r="AU480" s="243" t="s">
        <v>87</v>
      </c>
      <c r="AV480" s="11" t="s">
        <v>87</v>
      </c>
      <c r="AW480" s="11" t="s">
        <v>41</v>
      </c>
      <c r="AX480" s="11" t="s">
        <v>78</v>
      </c>
      <c r="AY480" s="243" t="s">
        <v>168</v>
      </c>
    </row>
    <row r="481" s="11" customFormat="1">
      <c r="B481" s="232"/>
      <c r="C481" s="233"/>
      <c r="D481" s="234" t="s">
        <v>185</v>
      </c>
      <c r="E481" s="235" t="s">
        <v>22</v>
      </c>
      <c r="F481" s="236" t="s">
        <v>773</v>
      </c>
      <c r="G481" s="233"/>
      <c r="H481" s="237">
        <v>57.423999999999999</v>
      </c>
      <c r="I481" s="238"/>
      <c r="J481" s="233"/>
      <c r="K481" s="233"/>
      <c r="L481" s="239"/>
      <c r="M481" s="240"/>
      <c r="N481" s="241"/>
      <c r="O481" s="241"/>
      <c r="P481" s="241"/>
      <c r="Q481" s="241"/>
      <c r="R481" s="241"/>
      <c r="S481" s="241"/>
      <c r="T481" s="242"/>
      <c r="AT481" s="243" t="s">
        <v>185</v>
      </c>
      <c r="AU481" s="243" t="s">
        <v>87</v>
      </c>
      <c r="AV481" s="11" t="s">
        <v>87</v>
      </c>
      <c r="AW481" s="11" t="s">
        <v>41</v>
      </c>
      <c r="AX481" s="11" t="s">
        <v>78</v>
      </c>
      <c r="AY481" s="243" t="s">
        <v>168</v>
      </c>
    </row>
    <row r="482" s="1" customFormat="1" ht="25.5" customHeight="1">
      <c r="B482" s="45"/>
      <c r="C482" s="220" t="s">
        <v>30</v>
      </c>
      <c r="D482" s="220" t="s">
        <v>170</v>
      </c>
      <c r="E482" s="221" t="s">
        <v>774</v>
      </c>
      <c r="F482" s="222" t="s">
        <v>775</v>
      </c>
      <c r="G482" s="223" t="s">
        <v>247</v>
      </c>
      <c r="H482" s="224">
        <v>920.51999999999998</v>
      </c>
      <c r="I482" s="225"/>
      <c r="J482" s="226">
        <f>ROUND(I482*H482,2)</f>
        <v>0</v>
      </c>
      <c r="K482" s="222" t="s">
        <v>174</v>
      </c>
      <c r="L482" s="71"/>
      <c r="M482" s="227" t="s">
        <v>22</v>
      </c>
      <c r="N482" s="228" t="s">
        <v>49</v>
      </c>
      <c r="O482" s="46"/>
      <c r="P482" s="229">
        <f>O482*H482</f>
        <v>0</v>
      </c>
      <c r="Q482" s="229">
        <v>0.0057000000000000002</v>
      </c>
      <c r="R482" s="229">
        <f>Q482*H482</f>
        <v>5.2469640000000002</v>
      </c>
      <c r="S482" s="229">
        <v>0</v>
      </c>
      <c r="T482" s="230">
        <f>S482*H482</f>
        <v>0</v>
      </c>
      <c r="AR482" s="23" t="s">
        <v>175</v>
      </c>
      <c r="AT482" s="23" t="s">
        <v>170</v>
      </c>
      <c r="AU482" s="23" t="s">
        <v>87</v>
      </c>
      <c r="AY482" s="23" t="s">
        <v>168</v>
      </c>
      <c r="BE482" s="231">
        <f>IF(N482="základní",J482,0)</f>
        <v>0</v>
      </c>
      <c r="BF482" s="231">
        <f>IF(N482="snížená",J482,0)</f>
        <v>0</v>
      </c>
      <c r="BG482" s="231">
        <f>IF(N482="zákl. přenesená",J482,0)</f>
        <v>0</v>
      </c>
      <c r="BH482" s="231">
        <f>IF(N482="sníž. přenesená",J482,0)</f>
        <v>0</v>
      </c>
      <c r="BI482" s="231">
        <f>IF(N482="nulová",J482,0)</f>
        <v>0</v>
      </c>
      <c r="BJ482" s="23" t="s">
        <v>24</v>
      </c>
      <c r="BK482" s="231">
        <f>ROUND(I482*H482,2)</f>
        <v>0</v>
      </c>
      <c r="BL482" s="23" t="s">
        <v>175</v>
      </c>
      <c r="BM482" s="23" t="s">
        <v>776</v>
      </c>
    </row>
    <row r="483" s="12" customFormat="1">
      <c r="B483" s="244"/>
      <c r="C483" s="245"/>
      <c r="D483" s="234" t="s">
        <v>185</v>
      </c>
      <c r="E483" s="246" t="s">
        <v>22</v>
      </c>
      <c r="F483" s="247" t="s">
        <v>358</v>
      </c>
      <c r="G483" s="245"/>
      <c r="H483" s="246" t="s">
        <v>22</v>
      </c>
      <c r="I483" s="248"/>
      <c r="J483" s="245"/>
      <c r="K483" s="245"/>
      <c r="L483" s="249"/>
      <c r="M483" s="250"/>
      <c r="N483" s="251"/>
      <c r="O483" s="251"/>
      <c r="P483" s="251"/>
      <c r="Q483" s="251"/>
      <c r="R483" s="251"/>
      <c r="S483" s="251"/>
      <c r="T483" s="252"/>
      <c r="AT483" s="253" t="s">
        <v>185</v>
      </c>
      <c r="AU483" s="253" t="s">
        <v>87</v>
      </c>
      <c r="AV483" s="12" t="s">
        <v>24</v>
      </c>
      <c r="AW483" s="12" t="s">
        <v>41</v>
      </c>
      <c r="AX483" s="12" t="s">
        <v>78</v>
      </c>
      <c r="AY483" s="253" t="s">
        <v>168</v>
      </c>
    </row>
    <row r="484" s="11" customFormat="1">
      <c r="B484" s="232"/>
      <c r="C484" s="233"/>
      <c r="D484" s="234" t="s">
        <v>185</v>
      </c>
      <c r="E484" s="235" t="s">
        <v>22</v>
      </c>
      <c r="F484" s="236" t="s">
        <v>777</v>
      </c>
      <c r="G484" s="233"/>
      <c r="H484" s="237">
        <v>116.39</v>
      </c>
      <c r="I484" s="238"/>
      <c r="J484" s="233"/>
      <c r="K484" s="233"/>
      <c r="L484" s="239"/>
      <c r="M484" s="240"/>
      <c r="N484" s="241"/>
      <c r="O484" s="241"/>
      <c r="P484" s="241"/>
      <c r="Q484" s="241"/>
      <c r="R484" s="241"/>
      <c r="S484" s="241"/>
      <c r="T484" s="242"/>
      <c r="AT484" s="243" t="s">
        <v>185</v>
      </c>
      <c r="AU484" s="243" t="s">
        <v>87</v>
      </c>
      <c r="AV484" s="11" t="s">
        <v>87</v>
      </c>
      <c r="AW484" s="11" t="s">
        <v>41</v>
      </c>
      <c r="AX484" s="11" t="s">
        <v>78</v>
      </c>
      <c r="AY484" s="243" t="s">
        <v>168</v>
      </c>
    </row>
    <row r="485" s="12" customFormat="1">
      <c r="B485" s="244"/>
      <c r="C485" s="245"/>
      <c r="D485" s="234" t="s">
        <v>185</v>
      </c>
      <c r="E485" s="246" t="s">
        <v>22</v>
      </c>
      <c r="F485" s="247" t="s">
        <v>361</v>
      </c>
      <c r="G485" s="245"/>
      <c r="H485" s="246" t="s">
        <v>22</v>
      </c>
      <c r="I485" s="248"/>
      <c r="J485" s="245"/>
      <c r="K485" s="245"/>
      <c r="L485" s="249"/>
      <c r="M485" s="250"/>
      <c r="N485" s="251"/>
      <c r="O485" s="251"/>
      <c r="P485" s="251"/>
      <c r="Q485" s="251"/>
      <c r="R485" s="251"/>
      <c r="S485" s="251"/>
      <c r="T485" s="252"/>
      <c r="AT485" s="253" t="s">
        <v>185</v>
      </c>
      <c r="AU485" s="253" t="s">
        <v>87</v>
      </c>
      <c r="AV485" s="12" t="s">
        <v>24</v>
      </c>
      <c r="AW485" s="12" t="s">
        <v>41</v>
      </c>
      <c r="AX485" s="12" t="s">
        <v>78</v>
      </c>
      <c r="AY485" s="253" t="s">
        <v>168</v>
      </c>
    </row>
    <row r="486" s="11" customFormat="1">
      <c r="B486" s="232"/>
      <c r="C486" s="233"/>
      <c r="D486" s="234" t="s">
        <v>185</v>
      </c>
      <c r="E486" s="235" t="s">
        <v>22</v>
      </c>
      <c r="F486" s="236" t="s">
        <v>778</v>
      </c>
      <c r="G486" s="233"/>
      <c r="H486" s="237">
        <v>220.38</v>
      </c>
      <c r="I486" s="238"/>
      <c r="J486" s="233"/>
      <c r="K486" s="233"/>
      <c r="L486" s="239"/>
      <c r="M486" s="240"/>
      <c r="N486" s="241"/>
      <c r="O486" s="241"/>
      <c r="P486" s="241"/>
      <c r="Q486" s="241"/>
      <c r="R486" s="241"/>
      <c r="S486" s="241"/>
      <c r="T486" s="242"/>
      <c r="AT486" s="243" t="s">
        <v>185</v>
      </c>
      <c r="AU486" s="243" t="s">
        <v>87</v>
      </c>
      <c r="AV486" s="11" t="s">
        <v>87</v>
      </c>
      <c r="AW486" s="11" t="s">
        <v>41</v>
      </c>
      <c r="AX486" s="11" t="s">
        <v>78</v>
      </c>
      <c r="AY486" s="243" t="s">
        <v>168</v>
      </c>
    </row>
    <row r="487" s="11" customFormat="1">
      <c r="B487" s="232"/>
      <c r="C487" s="233"/>
      <c r="D487" s="234" t="s">
        <v>185</v>
      </c>
      <c r="E487" s="235" t="s">
        <v>22</v>
      </c>
      <c r="F487" s="236" t="s">
        <v>779</v>
      </c>
      <c r="G487" s="233"/>
      <c r="H487" s="237">
        <v>56.25</v>
      </c>
      <c r="I487" s="238"/>
      <c r="J487" s="233"/>
      <c r="K487" s="233"/>
      <c r="L487" s="239"/>
      <c r="M487" s="240"/>
      <c r="N487" s="241"/>
      <c r="O487" s="241"/>
      <c r="P487" s="241"/>
      <c r="Q487" s="241"/>
      <c r="R487" s="241"/>
      <c r="S487" s="241"/>
      <c r="T487" s="242"/>
      <c r="AT487" s="243" t="s">
        <v>185</v>
      </c>
      <c r="AU487" s="243" t="s">
        <v>87</v>
      </c>
      <c r="AV487" s="11" t="s">
        <v>87</v>
      </c>
      <c r="AW487" s="11" t="s">
        <v>41</v>
      </c>
      <c r="AX487" s="11" t="s">
        <v>78</v>
      </c>
      <c r="AY487" s="243" t="s">
        <v>168</v>
      </c>
    </row>
    <row r="488" s="12" customFormat="1">
      <c r="B488" s="244"/>
      <c r="C488" s="245"/>
      <c r="D488" s="234" t="s">
        <v>185</v>
      </c>
      <c r="E488" s="246" t="s">
        <v>22</v>
      </c>
      <c r="F488" s="247" t="s">
        <v>416</v>
      </c>
      <c r="G488" s="245"/>
      <c r="H488" s="246" t="s">
        <v>22</v>
      </c>
      <c r="I488" s="248"/>
      <c r="J488" s="245"/>
      <c r="K488" s="245"/>
      <c r="L488" s="249"/>
      <c r="M488" s="250"/>
      <c r="N488" s="251"/>
      <c r="O488" s="251"/>
      <c r="P488" s="251"/>
      <c r="Q488" s="251"/>
      <c r="R488" s="251"/>
      <c r="S488" s="251"/>
      <c r="T488" s="252"/>
      <c r="AT488" s="253" t="s">
        <v>185</v>
      </c>
      <c r="AU488" s="253" t="s">
        <v>87</v>
      </c>
      <c r="AV488" s="12" t="s">
        <v>24</v>
      </c>
      <c r="AW488" s="12" t="s">
        <v>41</v>
      </c>
      <c r="AX488" s="12" t="s">
        <v>78</v>
      </c>
      <c r="AY488" s="253" t="s">
        <v>168</v>
      </c>
    </row>
    <row r="489" s="11" customFormat="1">
      <c r="B489" s="232"/>
      <c r="C489" s="233"/>
      <c r="D489" s="234" t="s">
        <v>185</v>
      </c>
      <c r="E489" s="235" t="s">
        <v>22</v>
      </c>
      <c r="F489" s="236" t="s">
        <v>780</v>
      </c>
      <c r="G489" s="233"/>
      <c r="H489" s="237">
        <v>215.47</v>
      </c>
      <c r="I489" s="238"/>
      <c r="J489" s="233"/>
      <c r="K489" s="233"/>
      <c r="L489" s="239"/>
      <c r="M489" s="240"/>
      <c r="N489" s="241"/>
      <c r="O489" s="241"/>
      <c r="P489" s="241"/>
      <c r="Q489" s="241"/>
      <c r="R489" s="241"/>
      <c r="S489" s="241"/>
      <c r="T489" s="242"/>
      <c r="AT489" s="243" t="s">
        <v>185</v>
      </c>
      <c r="AU489" s="243" t="s">
        <v>87</v>
      </c>
      <c r="AV489" s="11" t="s">
        <v>87</v>
      </c>
      <c r="AW489" s="11" t="s">
        <v>41</v>
      </c>
      <c r="AX489" s="11" t="s">
        <v>78</v>
      </c>
      <c r="AY489" s="243" t="s">
        <v>168</v>
      </c>
    </row>
    <row r="490" s="11" customFormat="1">
      <c r="B490" s="232"/>
      <c r="C490" s="233"/>
      <c r="D490" s="234" t="s">
        <v>185</v>
      </c>
      <c r="E490" s="235" t="s">
        <v>22</v>
      </c>
      <c r="F490" s="236" t="s">
        <v>781</v>
      </c>
      <c r="G490" s="233"/>
      <c r="H490" s="237">
        <v>25.140000000000001</v>
      </c>
      <c r="I490" s="238"/>
      <c r="J490" s="233"/>
      <c r="K490" s="233"/>
      <c r="L490" s="239"/>
      <c r="M490" s="240"/>
      <c r="N490" s="241"/>
      <c r="O490" s="241"/>
      <c r="P490" s="241"/>
      <c r="Q490" s="241"/>
      <c r="R490" s="241"/>
      <c r="S490" s="241"/>
      <c r="T490" s="242"/>
      <c r="AT490" s="243" t="s">
        <v>185</v>
      </c>
      <c r="AU490" s="243" t="s">
        <v>87</v>
      </c>
      <c r="AV490" s="11" t="s">
        <v>87</v>
      </c>
      <c r="AW490" s="11" t="s">
        <v>41</v>
      </c>
      <c r="AX490" s="11" t="s">
        <v>78</v>
      </c>
      <c r="AY490" s="243" t="s">
        <v>168</v>
      </c>
    </row>
    <row r="491" s="12" customFormat="1">
      <c r="B491" s="244"/>
      <c r="C491" s="245"/>
      <c r="D491" s="234" t="s">
        <v>185</v>
      </c>
      <c r="E491" s="246" t="s">
        <v>22</v>
      </c>
      <c r="F491" s="247" t="s">
        <v>417</v>
      </c>
      <c r="G491" s="245"/>
      <c r="H491" s="246" t="s">
        <v>22</v>
      </c>
      <c r="I491" s="248"/>
      <c r="J491" s="245"/>
      <c r="K491" s="245"/>
      <c r="L491" s="249"/>
      <c r="M491" s="250"/>
      <c r="N491" s="251"/>
      <c r="O491" s="251"/>
      <c r="P491" s="251"/>
      <c r="Q491" s="251"/>
      <c r="R491" s="251"/>
      <c r="S491" s="251"/>
      <c r="T491" s="252"/>
      <c r="AT491" s="253" t="s">
        <v>185</v>
      </c>
      <c r="AU491" s="253" t="s">
        <v>87</v>
      </c>
      <c r="AV491" s="12" t="s">
        <v>24</v>
      </c>
      <c r="AW491" s="12" t="s">
        <v>41</v>
      </c>
      <c r="AX491" s="12" t="s">
        <v>78</v>
      </c>
      <c r="AY491" s="253" t="s">
        <v>168</v>
      </c>
    </row>
    <row r="492" s="11" customFormat="1">
      <c r="B492" s="232"/>
      <c r="C492" s="233"/>
      <c r="D492" s="234" t="s">
        <v>185</v>
      </c>
      <c r="E492" s="235" t="s">
        <v>22</v>
      </c>
      <c r="F492" s="236" t="s">
        <v>780</v>
      </c>
      <c r="G492" s="233"/>
      <c r="H492" s="237">
        <v>215.47</v>
      </c>
      <c r="I492" s="238"/>
      <c r="J492" s="233"/>
      <c r="K492" s="233"/>
      <c r="L492" s="239"/>
      <c r="M492" s="240"/>
      <c r="N492" s="241"/>
      <c r="O492" s="241"/>
      <c r="P492" s="241"/>
      <c r="Q492" s="241"/>
      <c r="R492" s="241"/>
      <c r="S492" s="241"/>
      <c r="T492" s="242"/>
      <c r="AT492" s="243" t="s">
        <v>185</v>
      </c>
      <c r="AU492" s="243" t="s">
        <v>87</v>
      </c>
      <c r="AV492" s="11" t="s">
        <v>87</v>
      </c>
      <c r="AW492" s="11" t="s">
        <v>41</v>
      </c>
      <c r="AX492" s="11" t="s">
        <v>78</v>
      </c>
      <c r="AY492" s="243" t="s">
        <v>168</v>
      </c>
    </row>
    <row r="493" s="11" customFormat="1">
      <c r="B493" s="232"/>
      <c r="C493" s="233"/>
      <c r="D493" s="234" t="s">
        <v>185</v>
      </c>
      <c r="E493" s="235" t="s">
        <v>22</v>
      </c>
      <c r="F493" s="236" t="s">
        <v>781</v>
      </c>
      <c r="G493" s="233"/>
      <c r="H493" s="237">
        <v>25.140000000000001</v>
      </c>
      <c r="I493" s="238"/>
      <c r="J493" s="233"/>
      <c r="K493" s="233"/>
      <c r="L493" s="239"/>
      <c r="M493" s="240"/>
      <c r="N493" s="241"/>
      <c r="O493" s="241"/>
      <c r="P493" s="241"/>
      <c r="Q493" s="241"/>
      <c r="R493" s="241"/>
      <c r="S493" s="241"/>
      <c r="T493" s="242"/>
      <c r="AT493" s="243" t="s">
        <v>185</v>
      </c>
      <c r="AU493" s="243" t="s">
        <v>87</v>
      </c>
      <c r="AV493" s="11" t="s">
        <v>87</v>
      </c>
      <c r="AW493" s="11" t="s">
        <v>41</v>
      </c>
      <c r="AX493" s="11" t="s">
        <v>78</v>
      </c>
      <c r="AY493" s="243" t="s">
        <v>168</v>
      </c>
    </row>
    <row r="494" s="12" customFormat="1">
      <c r="B494" s="244"/>
      <c r="C494" s="245"/>
      <c r="D494" s="234" t="s">
        <v>185</v>
      </c>
      <c r="E494" s="246" t="s">
        <v>22</v>
      </c>
      <c r="F494" s="247" t="s">
        <v>418</v>
      </c>
      <c r="G494" s="245"/>
      <c r="H494" s="246" t="s">
        <v>22</v>
      </c>
      <c r="I494" s="248"/>
      <c r="J494" s="245"/>
      <c r="K494" s="245"/>
      <c r="L494" s="249"/>
      <c r="M494" s="250"/>
      <c r="N494" s="251"/>
      <c r="O494" s="251"/>
      <c r="P494" s="251"/>
      <c r="Q494" s="251"/>
      <c r="R494" s="251"/>
      <c r="S494" s="251"/>
      <c r="T494" s="252"/>
      <c r="AT494" s="253" t="s">
        <v>185</v>
      </c>
      <c r="AU494" s="253" t="s">
        <v>87</v>
      </c>
      <c r="AV494" s="12" t="s">
        <v>24</v>
      </c>
      <c r="AW494" s="12" t="s">
        <v>41</v>
      </c>
      <c r="AX494" s="12" t="s">
        <v>78</v>
      </c>
      <c r="AY494" s="253" t="s">
        <v>168</v>
      </c>
    </row>
    <row r="495" s="11" customFormat="1">
      <c r="B495" s="232"/>
      <c r="C495" s="233"/>
      <c r="D495" s="234" t="s">
        <v>185</v>
      </c>
      <c r="E495" s="235" t="s">
        <v>22</v>
      </c>
      <c r="F495" s="236" t="s">
        <v>782</v>
      </c>
      <c r="G495" s="233"/>
      <c r="H495" s="237">
        <v>46.280000000000001</v>
      </c>
      <c r="I495" s="238"/>
      <c r="J495" s="233"/>
      <c r="K495" s="233"/>
      <c r="L495" s="239"/>
      <c r="M495" s="240"/>
      <c r="N495" s="241"/>
      <c r="O495" s="241"/>
      <c r="P495" s="241"/>
      <c r="Q495" s="241"/>
      <c r="R495" s="241"/>
      <c r="S495" s="241"/>
      <c r="T495" s="242"/>
      <c r="AT495" s="243" t="s">
        <v>185</v>
      </c>
      <c r="AU495" s="243" t="s">
        <v>87</v>
      </c>
      <c r="AV495" s="11" t="s">
        <v>87</v>
      </c>
      <c r="AW495" s="11" t="s">
        <v>41</v>
      </c>
      <c r="AX495" s="11" t="s">
        <v>78</v>
      </c>
      <c r="AY495" s="243" t="s">
        <v>168</v>
      </c>
    </row>
    <row r="496" s="1" customFormat="1" ht="25.5" customHeight="1">
      <c r="B496" s="45"/>
      <c r="C496" s="220" t="s">
        <v>783</v>
      </c>
      <c r="D496" s="220" t="s">
        <v>170</v>
      </c>
      <c r="E496" s="221" t="s">
        <v>784</v>
      </c>
      <c r="F496" s="222" t="s">
        <v>785</v>
      </c>
      <c r="G496" s="223" t="s">
        <v>247</v>
      </c>
      <c r="H496" s="224">
        <v>920.51999999999998</v>
      </c>
      <c r="I496" s="225"/>
      <c r="J496" s="226">
        <f>ROUND(I496*H496,2)</f>
        <v>0</v>
      </c>
      <c r="K496" s="222" t="s">
        <v>174</v>
      </c>
      <c r="L496" s="71"/>
      <c r="M496" s="227" t="s">
        <v>22</v>
      </c>
      <c r="N496" s="228" t="s">
        <v>49</v>
      </c>
      <c r="O496" s="46"/>
      <c r="P496" s="229">
        <f>O496*H496</f>
        <v>0</v>
      </c>
      <c r="Q496" s="229">
        <v>0.0030000000000000001</v>
      </c>
      <c r="R496" s="229">
        <f>Q496*H496</f>
        <v>2.7615599999999998</v>
      </c>
      <c r="S496" s="229">
        <v>0</v>
      </c>
      <c r="T496" s="230">
        <f>S496*H496</f>
        <v>0</v>
      </c>
      <c r="AR496" s="23" t="s">
        <v>175</v>
      </c>
      <c r="AT496" s="23" t="s">
        <v>170</v>
      </c>
      <c r="AU496" s="23" t="s">
        <v>87</v>
      </c>
      <c r="AY496" s="23" t="s">
        <v>168</v>
      </c>
      <c r="BE496" s="231">
        <f>IF(N496="základní",J496,0)</f>
        <v>0</v>
      </c>
      <c r="BF496" s="231">
        <f>IF(N496="snížená",J496,0)</f>
        <v>0</v>
      </c>
      <c r="BG496" s="231">
        <f>IF(N496="zákl. přenesená",J496,0)</f>
        <v>0</v>
      </c>
      <c r="BH496" s="231">
        <f>IF(N496="sníž. přenesená",J496,0)</f>
        <v>0</v>
      </c>
      <c r="BI496" s="231">
        <f>IF(N496="nulová",J496,0)</f>
        <v>0</v>
      </c>
      <c r="BJ496" s="23" t="s">
        <v>24</v>
      </c>
      <c r="BK496" s="231">
        <f>ROUND(I496*H496,2)</f>
        <v>0</v>
      </c>
      <c r="BL496" s="23" t="s">
        <v>175</v>
      </c>
      <c r="BM496" s="23" t="s">
        <v>786</v>
      </c>
    </row>
    <row r="497" s="1" customFormat="1" ht="16.5" customHeight="1">
      <c r="B497" s="45"/>
      <c r="C497" s="220" t="s">
        <v>787</v>
      </c>
      <c r="D497" s="220" t="s">
        <v>170</v>
      </c>
      <c r="E497" s="221" t="s">
        <v>788</v>
      </c>
      <c r="F497" s="222" t="s">
        <v>789</v>
      </c>
      <c r="G497" s="223" t="s">
        <v>247</v>
      </c>
      <c r="H497" s="224">
        <v>2622.0439999999999</v>
      </c>
      <c r="I497" s="225"/>
      <c r="J497" s="226">
        <f>ROUND(I497*H497,2)</f>
        <v>0</v>
      </c>
      <c r="K497" s="222" t="s">
        <v>174</v>
      </c>
      <c r="L497" s="71"/>
      <c r="M497" s="227" t="s">
        <v>22</v>
      </c>
      <c r="N497" s="228" t="s">
        <v>49</v>
      </c>
      <c r="O497" s="46"/>
      <c r="P497" s="229">
        <f>O497*H497</f>
        <v>0</v>
      </c>
      <c r="Q497" s="229">
        <v>0.00047340000000000001</v>
      </c>
      <c r="R497" s="229">
        <f>Q497*H497</f>
        <v>1.2412756296</v>
      </c>
      <c r="S497" s="229">
        <v>0</v>
      </c>
      <c r="T497" s="230">
        <f>S497*H497</f>
        <v>0</v>
      </c>
      <c r="AR497" s="23" t="s">
        <v>175</v>
      </c>
      <c r="AT497" s="23" t="s">
        <v>170</v>
      </c>
      <c r="AU497" s="23" t="s">
        <v>87</v>
      </c>
      <c r="AY497" s="23" t="s">
        <v>168</v>
      </c>
      <c r="BE497" s="231">
        <f>IF(N497="základní",J497,0)</f>
        <v>0</v>
      </c>
      <c r="BF497" s="231">
        <f>IF(N497="snížená",J497,0)</f>
        <v>0</v>
      </c>
      <c r="BG497" s="231">
        <f>IF(N497="zákl. přenesená",J497,0)</f>
        <v>0</v>
      </c>
      <c r="BH497" s="231">
        <f>IF(N497="sníž. přenesená",J497,0)</f>
        <v>0</v>
      </c>
      <c r="BI497" s="231">
        <f>IF(N497="nulová",J497,0)</f>
        <v>0</v>
      </c>
      <c r="BJ497" s="23" t="s">
        <v>24</v>
      </c>
      <c r="BK497" s="231">
        <f>ROUND(I497*H497,2)</f>
        <v>0</v>
      </c>
      <c r="BL497" s="23" t="s">
        <v>175</v>
      </c>
      <c r="BM497" s="23" t="s">
        <v>790</v>
      </c>
    </row>
    <row r="498" s="11" customFormat="1">
      <c r="B498" s="232"/>
      <c r="C498" s="233"/>
      <c r="D498" s="234" t="s">
        <v>185</v>
      </c>
      <c r="E498" s="235" t="s">
        <v>22</v>
      </c>
      <c r="F498" s="236" t="s">
        <v>791</v>
      </c>
      <c r="G498" s="233"/>
      <c r="H498" s="237">
        <v>2622.0439999999999</v>
      </c>
      <c r="I498" s="238"/>
      <c r="J498" s="233"/>
      <c r="K498" s="233"/>
      <c r="L498" s="239"/>
      <c r="M498" s="240"/>
      <c r="N498" s="241"/>
      <c r="O498" s="241"/>
      <c r="P498" s="241"/>
      <c r="Q498" s="241"/>
      <c r="R498" s="241"/>
      <c r="S498" s="241"/>
      <c r="T498" s="242"/>
      <c r="AT498" s="243" t="s">
        <v>185</v>
      </c>
      <c r="AU498" s="243" t="s">
        <v>87</v>
      </c>
      <c r="AV498" s="11" t="s">
        <v>87</v>
      </c>
      <c r="AW498" s="11" t="s">
        <v>41</v>
      </c>
      <c r="AX498" s="11" t="s">
        <v>78</v>
      </c>
      <c r="AY498" s="243" t="s">
        <v>168</v>
      </c>
    </row>
    <row r="499" s="1" customFormat="1" ht="25.5" customHeight="1">
      <c r="B499" s="45"/>
      <c r="C499" s="220" t="s">
        <v>792</v>
      </c>
      <c r="D499" s="220" t="s">
        <v>170</v>
      </c>
      <c r="E499" s="221" t="s">
        <v>793</v>
      </c>
      <c r="F499" s="222" t="s">
        <v>794</v>
      </c>
      <c r="G499" s="223" t="s">
        <v>247</v>
      </c>
      <c r="H499" s="224">
        <v>1044.4680000000001</v>
      </c>
      <c r="I499" s="225"/>
      <c r="J499" s="226">
        <f>ROUND(I499*H499,2)</f>
        <v>0</v>
      </c>
      <c r="K499" s="222" t="s">
        <v>174</v>
      </c>
      <c r="L499" s="71"/>
      <c r="M499" s="227" t="s">
        <v>22</v>
      </c>
      <c r="N499" s="228" t="s">
        <v>49</v>
      </c>
      <c r="O499" s="46"/>
      <c r="P499" s="229">
        <f>O499*H499</f>
        <v>0</v>
      </c>
      <c r="Q499" s="229">
        <v>0.0048900000000000002</v>
      </c>
      <c r="R499" s="229">
        <f>Q499*H499</f>
        <v>5.107448520000001</v>
      </c>
      <c r="S499" s="229">
        <v>0</v>
      </c>
      <c r="T499" s="230">
        <f>S499*H499</f>
        <v>0</v>
      </c>
      <c r="AR499" s="23" t="s">
        <v>175</v>
      </c>
      <c r="AT499" s="23" t="s">
        <v>170</v>
      </c>
      <c r="AU499" s="23" t="s">
        <v>87</v>
      </c>
      <c r="AY499" s="23" t="s">
        <v>168</v>
      </c>
      <c r="BE499" s="231">
        <f>IF(N499="základní",J499,0)</f>
        <v>0</v>
      </c>
      <c r="BF499" s="231">
        <f>IF(N499="snížená",J499,0)</f>
        <v>0</v>
      </c>
      <c r="BG499" s="231">
        <f>IF(N499="zákl. přenesená",J499,0)</f>
        <v>0</v>
      </c>
      <c r="BH499" s="231">
        <f>IF(N499="sníž. přenesená",J499,0)</f>
        <v>0</v>
      </c>
      <c r="BI499" s="231">
        <f>IF(N499="nulová",J499,0)</f>
        <v>0</v>
      </c>
      <c r="BJ499" s="23" t="s">
        <v>24</v>
      </c>
      <c r="BK499" s="231">
        <f>ROUND(I499*H499,2)</f>
        <v>0</v>
      </c>
      <c r="BL499" s="23" t="s">
        <v>175</v>
      </c>
      <c r="BM499" s="23" t="s">
        <v>795</v>
      </c>
    </row>
    <row r="500" s="1" customFormat="1" ht="16.5" customHeight="1">
      <c r="B500" s="45"/>
      <c r="C500" s="220" t="s">
        <v>796</v>
      </c>
      <c r="D500" s="220" t="s">
        <v>170</v>
      </c>
      <c r="E500" s="221" t="s">
        <v>797</v>
      </c>
      <c r="F500" s="222" t="s">
        <v>798</v>
      </c>
      <c r="G500" s="223" t="s">
        <v>350</v>
      </c>
      <c r="H500" s="224">
        <v>439.30000000000001</v>
      </c>
      <c r="I500" s="225"/>
      <c r="J500" s="226">
        <f>ROUND(I500*H500,2)</f>
        <v>0</v>
      </c>
      <c r="K500" s="222" t="s">
        <v>22</v>
      </c>
      <c r="L500" s="71"/>
      <c r="M500" s="227" t="s">
        <v>22</v>
      </c>
      <c r="N500" s="228" t="s">
        <v>49</v>
      </c>
      <c r="O500" s="46"/>
      <c r="P500" s="229">
        <f>O500*H500</f>
        <v>0</v>
      </c>
      <c r="Q500" s="229">
        <v>0</v>
      </c>
      <c r="R500" s="229">
        <f>Q500*H500</f>
        <v>0</v>
      </c>
      <c r="S500" s="229">
        <v>0</v>
      </c>
      <c r="T500" s="230">
        <f>S500*H500</f>
        <v>0</v>
      </c>
      <c r="AR500" s="23" t="s">
        <v>175</v>
      </c>
      <c r="AT500" s="23" t="s">
        <v>170</v>
      </c>
      <c r="AU500" s="23" t="s">
        <v>87</v>
      </c>
      <c r="AY500" s="23" t="s">
        <v>168</v>
      </c>
      <c r="BE500" s="231">
        <f>IF(N500="základní",J500,0)</f>
        <v>0</v>
      </c>
      <c r="BF500" s="231">
        <f>IF(N500="snížená",J500,0)</f>
        <v>0</v>
      </c>
      <c r="BG500" s="231">
        <f>IF(N500="zákl. přenesená",J500,0)</f>
        <v>0</v>
      </c>
      <c r="BH500" s="231">
        <f>IF(N500="sníž. přenesená",J500,0)</f>
        <v>0</v>
      </c>
      <c r="BI500" s="231">
        <f>IF(N500="nulová",J500,0)</f>
        <v>0</v>
      </c>
      <c r="BJ500" s="23" t="s">
        <v>24</v>
      </c>
      <c r="BK500" s="231">
        <f>ROUND(I500*H500,2)</f>
        <v>0</v>
      </c>
      <c r="BL500" s="23" t="s">
        <v>175</v>
      </c>
      <c r="BM500" s="23" t="s">
        <v>799</v>
      </c>
    </row>
    <row r="501" s="11" customFormat="1">
      <c r="B501" s="232"/>
      <c r="C501" s="233"/>
      <c r="D501" s="234" t="s">
        <v>185</v>
      </c>
      <c r="E501" s="235" t="s">
        <v>22</v>
      </c>
      <c r="F501" s="236" t="s">
        <v>800</v>
      </c>
      <c r="G501" s="233"/>
      <c r="H501" s="237">
        <v>354.69999999999999</v>
      </c>
      <c r="I501" s="238"/>
      <c r="J501" s="233"/>
      <c r="K501" s="233"/>
      <c r="L501" s="239"/>
      <c r="M501" s="240"/>
      <c r="N501" s="241"/>
      <c r="O501" s="241"/>
      <c r="P501" s="241"/>
      <c r="Q501" s="241"/>
      <c r="R501" s="241"/>
      <c r="S501" s="241"/>
      <c r="T501" s="242"/>
      <c r="AT501" s="243" t="s">
        <v>185</v>
      </c>
      <c r="AU501" s="243" t="s">
        <v>87</v>
      </c>
      <c r="AV501" s="11" t="s">
        <v>87</v>
      </c>
      <c r="AW501" s="11" t="s">
        <v>41</v>
      </c>
      <c r="AX501" s="11" t="s">
        <v>78</v>
      </c>
      <c r="AY501" s="243" t="s">
        <v>168</v>
      </c>
    </row>
    <row r="502" s="11" customFormat="1">
      <c r="B502" s="232"/>
      <c r="C502" s="233"/>
      <c r="D502" s="234" t="s">
        <v>185</v>
      </c>
      <c r="E502" s="235" t="s">
        <v>22</v>
      </c>
      <c r="F502" s="236" t="s">
        <v>801</v>
      </c>
      <c r="G502" s="233"/>
      <c r="H502" s="237">
        <v>84.599999999999994</v>
      </c>
      <c r="I502" s="238"/>
      <c r="J502" s="233"/>
      <c r="K502" s="233"/>
      <c r="L502" s="239"/>
      <c r="M502" s="240"/>
      <c r="N502" s="241"/>
      <c r="O502" s="241"/>
      <c r="P502" s="241"/>
      <c r="Q502" s="241"/>
      <c r="R502" s="241"/>
      <c r="S502" s="241"/>
      <c r="T502" s="242"/>
      <c r="AT502" s="243" t="s">
        <v>185</v>
      </c>
      <c r="AU502" s="243" t="s">
        <v>87</v>
      </c>
      <c r="AV502" s="11" t="s">
        <v>87</v>
      </c>
      <c r="AW502" s="11" t="s">
        <v>41</v>
      </c>
      <c r="AX502" s="11" t="s">
        <v>78</v>
      </c>
      <c r="AY502" s="243" t="s">
        <v>168</v>
      </c>
    </row>
    <row r="503" s="1" customFormat="1" ht="16.5" customHeight="1">
      <c r="B503" s="45"/>
      <c r="C503" s="254" t="s">
        <v>802</v>
      </c>
      <c r="D503" s="254" t="s">
        <v>460</v>
      </c>
      <c r="E503" s="255" t="s">
        <v>803</v>
      </c>
      <c r="F503" s="256" t="s">
        <v>804</v>
      </c>
      <c r="G503" s="257" t="s">
        <v>350</v>
      </c>
      <c r="H503" s="258">
        <v>461.26499999999999</v>
      </c>
      <c r="I503" s="259"/>
      <c r="J503" s="260">
        <f>ROUND(I503*H503,2)</f>
        <v>0</v>
      </c>
      <c r="K503" s="256" t="s">
        <v>174</v>
      </c>
      <c r="L503" s="261"/>
      <c r="M503" s="262" t="s">
        <v>22</v>
      </c>
      <c r="N503" s="263" t="s">
        <v>49</v>
      </c>
      <c r="O503" s="46"/>
      <c r="P503" s="229">
        <f>O503*H503</f>
        <v>0</v>
      </c>
      <c r="Q503" s="229">
        <v>3.0000000000000001E-05</v>
      </c>
      <c r="R503" s="229">
        <f>Q503*H503</f>
        <v>0.01383795</v>
      </c>
      <c r="S503" s="229">
        <v>0</v>
      </c>
      <c r="T503" s="230">
        <f>S503*H503</f>
        <v>0</v>
      </c>
      <c r="AR503" s="23" t="s">
        <v>211</v>
      </c>
      <c r="AT503" s="23" t="s">
        <v>460</v>
      </c>
      <c r="AU503" s="23" t="s">
        <v>87</v>
      </c>
      <c r="AY503" s="23" t="s">
        <v>168</v>
      </c>
      <c r="BE503" s="231">
        <f>IF(N503="základní",J503,0)</f>
        <v>0</v>
      </c>
      <c r="BF503" s="231">
        <f>IF(N503="snížená",J503,0)</f>
        <v>0</v>
      </c>
      <c r="BG503" s="231">
        <f>IF(N503="zákl. přenesená",J503,0)</f>
        <v>0</v>
      </c>
      <c r="BH503" s="231">
        <f>IF(N503="sníž. přenesená",J503,0)</f>
        <v>0</v>
      </c>
      <c r="BI503" s="231">
        <f>IF(N503="nulová",J503,0)</f>
        <v>0</v>
      </c>
      <c r="BJ503" s="23" t="s">
        <v>24</v>
      </c>
      <c r="BK503" s="231">
        <f>ROUND(I503*H503,2)</f>
        <v>0</v>
      </c>
      <c r="BL503" s="23" t="s">
        <v>175</v>
      </c>
      <c r="BM503" s="23" t="s">
        <v>805</v>
      </c>
    </row>
    <row r="504" s="11" customFormat="1">
      <c r="B504" s="232"/>
      <c r="C504" s="233"/>
      <c r="D504" s="234" t="s">
        <v>185</v>
      </c>
      <c r="E504" s="233"/>
      <c r="F504" s="236" t="s">
        <v>806</v>
      </c>
      <c r="G504" s="233"/>
      <c r="H504" s="237">
        <v>461.26499999999999</v>
      </c>
      <c r="I504" s="238"/>
      <c r="J504" s="233"/>
      <c r="K504" s="233"/>
      <c r="L504" s="239"/>
      <c r="M504" s="240"/>
      <c r="N504" s="241"/>
      <c r="O504" s="241"/>
      <c r="P504" s="241"/>
      <c r="Q504" s="241"/>
      <c r="R504" s="241"/>
      <c r="S504" s="241"/>
      <c r="T504" s="242"/>
      <c r="AT504" s="243" t="s">
        <v>185</v>
      </c>
      <c r="AU504" s="243" t="s">
        <v>87</v>
      </c>
      <c r="AV504" s="11" t="s">
        <v>87</v>
      </c>
      <c r="AW504" s="11" t="s">
        <v>6</v>
      </c>
      <c r="AX504" s="11" t="s">
        <v>24</v>
      </c>
      <c r="AY504" s="243" t="s">
        <v>168</v>
      </c>
    </row>
    <row r="505" s="1" customFormat="1" ht="25.5" customHeight="1">
      <c r="B505" s="45"/>
      <c r="C505" s="220" t="s">
        <v>807</v>
      </c>
      <c r="D505" s="220" t="s">
        <v>170</v>
      </c>
      <c r="E505" s="221" t="s">
        <v>808</v>
      </c>
      <c r="F505" s="222" t="s">
        <v>809</v>
      </c>
      <c r="G505" s="223" t="s">
        <v>247</v>
      </c>
      <c r="H505" s="224">
        <v>1044.4680000000001</v>
      </c>
      <c r="I505" s="225"/>
      <c r="J505" s="226">
        <f>ROUND(I505*H505,2)</f>
        <v>0</v>
      </c>
      <c r="K505" s="222" t="s">
        <v>174</v>
      </c>
      <c r="L505" s="71"/>
      <c r="M505" s="227" t="s">
        <v>22</v>
      </c>
      <c r="N505" s="228" t="s">
        <v>49</v>
      </c>
      <c r="O505" s="46"/>
      <c r="P505" s="229">
        <f>O505*H505</f>
        <v>0</v>
      </c>
      <c r="Q505" s="229">
        <v>0.015400000000000001</v>
      </c>
      <c r="R505" s="229">
        <f>Q505*H505</f>
        <v>16.0848072</v>
      </c>
      <c r="S505" s="229">
        <v>0</v>
      </c>
      <c r="T505" s="230">
        <f>S505*H505</f>
        <v>0</v>
      </c>
      <c r="AR505" s="23" t="s">
        <v>175</v>
      </c>
      <c r="AT505" s="23" t="s">
        <v>170</v>
      </c>
      <c r="AU505" s="23" t="s">
        <v>87</v>
      </c>
      <c r="AY505" s="23" t="s">
        <v>168</v>
      </c>
      <c r="BE505" s="231">
        <f>IF(N505="základní",J505,0)</f>
        <v>0</v>
      </c>
      <c r="BF505" s="231">
        <f>IF(N505="snížená",J505,0)</f>
        <v>0</v>
      </c>
      <c r="BG505" s="231">
        <f>IF(N505="zákl. přenesená",J505,0)</f>
        <v>0</v>
      </c>
      <c r="BH505" s="231">
        <f>IF(N505="sníž. přenesená",J505,0)</f>
        <v>0</v>
      </c>
      <c r="BI505" s="231">
        <f>IF(N505="nulová",J505,0)</f>
        <v>0</v>
      </c>
      <c r="BJ505" s="23" t="s">
        <v>24</v>
      </c>
      <c r="BK505" s="231">
        <f>ROUND(I505*H505,2)</f>
        <v>0</v>
      </c>
      <c r="BL505" s="23" t="s">
        <v>175</v>
      </c>
      <c r="BM505" s="23" t="s">
        <v>810</v>
      </c>
    </row>
    <row r="506" s="12" customFormat="1">
      <c r="B506" s="244"/>
      <c r="C506" s="245"/>
      <c r="D506" s="234" t="s">
        <v>185</v>
      </c>
      <c r="E506" s="246" t="s">
        <v>22</v>
      </c>
      <c r="F506" s="247" t="s">
        <v>358</v>
      </c>
      <c r="G506" s="245"/>
      <c r="H506" s="246" t="s">
        <v>22</v>
      </c>
      <c r="I506" s="248"/>
      <c r="J506" s="245"/>
      <c r="K506" s="245"/>
      <c r="L506" s="249"/>
      <c r="M506" s="250"/>
      <c r="N506" s="251"/>
      <c r="O506" s="251"/>
      <c r="P506" s="251"/>
      <c r="Q506" s="251"/>
      <c r="R506" s="251"/>
      <c r="S506" s="251"/>
      <c r="T506" s="252"/>
      <c r="AT506" s="253" t="s">
        <v>185</v>
      </c>
      <c r="AU506" s="253" t="s">
        <v>87</v>
      </c>
      <c r="AV506" s="12" t="s">
        <v>24</v>
      </c>
      <c r="AW506" s="12" t="s">
        <v>41</v>
      </c>
      <c r="AX506" s="12" t="s">
        <v>78</v>
      </c>
      <c r="AY506" s="253" t="s">
        <v>168</v>
      </c>
    </row>
    <row r="507" s="11" customFormat="1">
      <c r="B507" s="232"/>
      <c r="C507" s="233"/>
      <c r="D507" s="234" t="s">
        <v>185</v>
      </c>
      <c r="E507" s="235" t="s">
        <v>22</v>
      </c>
      <c r="F507" s="236" t="s">
        <v>811</v>
      </c>
      <c r="G507" s="233"/>
      <c r="H507" s="237">
        <v>9.5999999999999996</v>
      </c>
      <c r="I507" s="238"/>
      <c r="J507" s="233"/>
      <c r="K507" s="233"/>
      <c r="L507" s="239"/>
      <c r="M507" s="240"/>
      <c r="N507" s="241"/>
      <c r="O507" s="241"/>
      <c r="P507" s="241"/>
      <c r="Q507" s="241"/>
      <c r="R507" s="241"/>
      <c r="S507" s="241"/>
      <c r="T507" s="242"/>
      <c r="AT507" s="243" t="s">
        <v>185</v>
      </c>
      <c r="AU507" s="243" t="s">
        <v>87</v>
      </c>
      <c r="AV507" s="11" t="s">
        <v>87</v>
      </c>
      <c r="AW507" s="11" t="s">
        <v>41</v>
      </c>
      <c r="AX507" s="11" t="s">
        <v>78</v>
      </c>
      <c r="AY507" s="243" t="s">
        <v>168</v>
      </c>
    </row>
    <row r="508" s="12" customFormat="1">
      <c r="B508" s="244"/>
      <c r="C508" s="245"/>
      <c r="D508" s="234" t="s">
        <v>185</v>
      </c>
      <c r="E508" s="246" t="s">
        <v>22</v>
      </c>
      <c r="F508" s="247" t="s">
        <v>361</v>
      </c>
      <c r="G508" s="245"/>
      <c r="H508" s="246" t="s">
        <v>22</v>
      </c>
      <c r="I508" s="248"/>
      <c r="J508" s="245"/>
      <c r="K508" s="245"/>
      <c r="L508" s="249"/>
      <c r="M508" s="250"/>
      <c r="N508" s="251"/>
      <c r="O508" s="251"/>
      <c r="P508" s="251"/>
      <c r="Q508" s="251"/>
      <c r="R508" s="251"/>
      <c r="S508" s="251"/>
      <c r="T508" s="252"/>
      <c r="AT508" s="253" t="s">
        <v>185</v>
      </c>
      <c r="AU508" s="253" t="s">
        <v>87</v>
      </c>
      <c r="AV508" s="12" t="s">
        <v>24</v>
      </c>
      <c r="AW508" s="12" t="s">
        <v>41</v>
      </c>
      <c r="AX508" s="12" t="s">
        <v>78</v>
      </c>
      <c r="AY508" s="253" t="s">
        <v>168</v>
      </c>
    </row>
    <row r="509" s="12" customFormat="1">
      <c r="B509" s="244"/>
      <c r="C509" s="245"/>
      <c r="D509" s="234" t="s">
        <v>185</v>
      </c>
      <c r="E509" s="246" t="s">
        <v>22</v>
      </c>
      <c r="F509" s="247" t="s">
        <v>812</v>
      </c>
      <c r="G509" s="245"/>
      <c r="H509" s="246" t="s">
        <v>22</v>
      </c>
      <c r="I509" s="248"/>
      <c r="J509" s="245"/>
      <c r="K509" s="245"/>
      <c r="L509" s="249"/>
      <c r="M509" s="250"/>
      <c r="N509" s="251"/>
      <c r="O509" s="251"/>
      <c r="P509" s="251"/>
      <c r="Q509" s="251"/>
      <c r="R509" s="251"/>
      <c r="S509" s="251"/>
      <c r="T509" s="252"/>
      <c r="AT509" s="253" t="s">
        <v>185</v>
      </c>
      <c r="AU509" s="253" t="s">
        <v>87</v>
      </c>
      <c r="AV509" s="12" t="s">
        <v>24</v>
      </c>
      <c r="AW509" s="12" t="s">
        <v>41</v>
      </c>
      <c r="AX509" s="12" t="s">
        <v>78</v>
      </c>
      <c r="AY509" s="253" t="s">
        <v>168</v>
      </c>
    </row>
    <row r="510" s="11" customFormat="1">
      <c r="B510" s="232"/>
      <c r="C510" s="233"/>
      <c r="D510" s="234" t="s">
        <v>185</v>
      </c>
      <c r="E510" s="235" t="s">
        <v>22</v>
      </c>
      <c r="F510" s="236" t="s">
        <v>813</v>
      </c>
      <c r="G510" s="233"/>
      <c r="H510" s="237">
        <v>5.7450000000000001</v>
      </c>
      <c r="I510" s="238"/>
      <c r="J510" s="233"/>
      <c r="K510" s="233"/>
      <c r="L510" s="239"/>
      <c r="M510" s="240"/>
      <c r="N510" s="241"/>
      <c r="O510" s="241"/>
      <c r="P510" s="241"/>
      <c r="Q510" s="241"/>
      <c r="R510" s="241"/>
      <c r="S510" s="241"/>
      <c r="T510" s="242"/>
      <c r="AT510" s="243" t="s">
        <v>185</v>
      </c>
      <c r="AU510" s="243" t="s">
        <v>87</v>
      </c>
      <c r="AV510" s="11" t="s">
        <v>87</v>
      </c>
      <c r="AW510" s="11" t="s">
        <v>41</v>
      </c>
      <c r="AX510" s="11" t="s">
        <v>78</v>
      </c>
      <c r="AY510" s="243" t="s">
        <v>168</v>
      </c>
    </row>
    <row r="511" s="12" customFormat="1">
      <c r="B511" s="244"/>
      <c r="C511" s="245"/>
      <c r="D511" s="234" t="s">
        <v>185</v>
      </c>
      <c r="E511" s="246" t="s">
        <v>22</v>
      </c>
      <c r="F511" s="247" t="s">
        <v>814</v>
      </c>
      <c r="G511" s="245"/>
      <c r="H511" s="246" t="s">
        <v>22</v>
      </c>
      <c r="I511" s="248"/>
      <c r="J511" s="245"/>
      <c r="K511" s="245"/>
      <c r="L511" s="249"/>
      <c r="M511" s="250"/>
      <c r="N511" s="251"/>
      <c r="O511" s="251"/>
      <c r="P511" s="251"/>
      <c r="Q511" s="251"/>
      <c r="R511" s="251"/>
      <c r="S511" s="251"/>
      <c r="T511" s="252"/>
      <c r="AT511" s="253" t="s">
        <v>185</v>
      </c>
      <c r="AU511" s="253" t="s">
        <v>87</v>
      </c>
      <c r="AV511" s="12" t="s">
        <v>24</v>
      </c>
      <c r="AW511" s="12" t="s">
        <v>41</v>
      </c>
      <c r="AX511" s="12" t="s">
        <v>78</v>
      </c>
      <c r="AY511" s="253" t="s">
        <v>168</v>
      </c>
    </row>
    <row r="512" s="11" customFormat="1">
      <c r="B512" s="232"/>
      <c r="C512" s="233"/>
      <c r="D512" s="234" t="s">
        <v>185</v>
      </c>
      <c r="E512" s="235" t="s">
        <v>22</v>
      </c>
      <c r="F512" s="236" t="s">
        <v>815</v>
      </c>
      <c r="G512" s="233"/>
      <c r="H512" s="237">
        <v>3.54</v>
      </c>
      <c r="I512" s="238"/>
      <c r="J512" s="233"/>
      <c r="K512" s="233"/>
      <c r="L512" s="239"/>
      <c r="M512" s="240"/>
      <c r="N512" s="241"/>
      <c r="O512" s="241"/>
      <c r="P512" s="241"/>
      <c r="Q512" s="241"/>
      <c r="R512" s="241"/>
      <c r="S512" s="241"/>
      <c r="T512" s="242"/>
      <c r="AT512" s="243" t="s">
        <v>185</v>
      </c>
      <c r="AU512" s="243" t="s">
        <v>87</v>
      </c>
      <c r="AV512" s="11" t="s">
        <v>87</v>
      </c>
      <c r="AW512" s="11" t="s">
        <v>41</v>
      </c>
      <c r="AX512" s="11" t="s">
        <v>78</v>
      </c>
      <c r="AY512" s="243" t="s">
        <v>168</v>
      </c>
    </row>
    <row r="513" s="12" customFormat="1">
      <c r="B513" s="244"/>
      <c r="C513" s="245"/>
      <c r="D513" s="234" t="s">
        <v>185</v>
      </c>
      <c r="E513" s="246" t="s">
        <v>22</v>
      </c>
      <c r="F513" s="247" t="s">
        <v>816</v>
      </c>
      <c r="G513" s="245"/>
      <c r="H513" s="246" t="s">
        <v>22</v>
      </c>
      <c r="I513" s="248"/>
      <c r="J513" s="245"/>
      <c r="K513" s="245"/>
      <c r="L513" s="249"/>
      <c r="M513" s="250"/>
      <c r="N513" s="251"/>
      <c r="O513" s="251"/>
      <c r="P513" s="251"/>
      <c r="Q513" s="251"/>
      <c r="R513" s="251"/>
      <c r="S513" s="251"/>
      <c r="T513" s="252"/>
      <c r="AT513" s="253" t="s">
        <v>185</v>
      </c>
      <c r="AU513" s="253" t="s">
        <v>87</v>
      </c>
      <c r="AV513" s="12" t="s">
        <v>24</v>
      </c>
      <c r="AW513" s="12" t="s">
        <v>41</v>
      </c>
      <c r="AX513" s="12" t="s">
        <v>78</v>
      </c>
      <c r="AY513" s="253" t="s">
        <v>168</v>
      </c>
    </row>
    <row r="514" s="11" customFormat="1">
      <c r="B514" s="232"/>
      <c r="C514" s="233"/>
      <c r="D514" s="234" t="s">
        <v>185</v>
      </c>
      <c r="E514" s="235" t="s">
        <v>22</v>
      </c>
      <c r="F514" s="236" t="s">
        <v>817</v>
      </c>
      <c r="G514" s="233"/>
      <c r="H514" s="237">
        <v>139.21799999999999</v>
      </c>
      <c r="I514" s="238"/>
      <c r="J514" s="233"/>
      <c r="K514" s="233"/>
      <c r="L514" s="239"/>
      <c r="M514" s="240"/>
      <c r="N514" s="241"/>
      <c r="O514" s="241"/>
      <c r="P514" s="241"/>
      <c r="Q514" s="241"/>
      <c r="R514" s="241"/>
      <c r="S514" s="241"/>
      <c r="T514" s="242"/>
      <c r="AT514" s="243" t="s">
        <v>185</v>
      </c>
      <c r="AU514" s="243" t="s">
        <v>87</v>
      </c>
      <c r="AV514" s="11" t="s">
        <v>87</v>
      </c>
      <c r="AW514" s="11" t="s">
        <v>41</v>
      </c>
      <c r="AX514" s="11" t="s">
        <v>78</v>
      </c>
      <c r="AY514" s="243" t="s">
        <v>168</v>
      </c>
    </row>
    <row r="515" s="11" customFormat="1">
      <c r="B515" s="232"/>
      <c r="C515" s="233"/>
      <c r="D515" s="234" t="s">
        <v>185</v>
      </c>
      <c r="E515" s="235" t="s">
        <v>22</v>
      </c>
      <c r="F515" s="236" t="s">
        <v>818</v>
      </c>
      <c r="G515" s="233"/>
      <c r="H515" s="237">
        <v>-15.58</v>
      </c>
      <c r="I515" s="238"/>
      <c r="J515" s="233"/>
      <c r="K515" s="233"/>
      <c r="L515" s="239"/>
      <c r="M515" s="240"/>
      <c r="N515" s="241"/>
      <c r="O515" s="241"/>
      <c r="P515" s="241"/>
      <c r="Q515" s="241"/>
      <c r="R515" s="241"/>
      <c r="S515" s="241"/>
      <c r="T515" s="242"/>
      <c r="AT515" s="243" t="s">
        <v>185</v>
      </c>
      <c r="AU515" s="243" t="s">
        <v>87</v>
      </c>
      <c r="AV515" s="11" t="s">
        <v>87</v>
      </c>
      <c r="AW515" s="11" t="s">
        <v>41</v>
      </c>
      <c r="AX515" s="11" t="s">
        <v>78</v>
      </c>
      <c r="AY515" s="243" t="s">
        <v>168</v>
      </c>
    </row>
    <row r="516" s="11" customFormat="1">
      <c r="B516" s="232"/>
      <c r="C516" s="233"/>
      <c r="D516" s="234" t="s">
        <v>185</v>
      </c>
      <c r="E516" s="235" t="s">
        <v>22</v>
      </c>
      <c r="F516" s="236" t="s">
        <v>819</v>
      </c>
      <c r="G516" s="233"/>
      <c r="H516" s="237">
        <v>11.460000000000001</v>
      </c>
      <c r="I516" s="238"/>
      <c r="J516" s="233"/>
      <c r="K516" s="233"/>
      <c r="L516" s="239"/>
      <c r="M516" s="240"/>
      <c r="N516" s="241"/>
      <c r="O516" s="241"/>
      <c r="P516" s="241"/>
      <c r="Q516" s="241"/>
      <c r="R516" s="241"/>
      <c r="S516" s="241"/>
      <c r="T516" s="242"/>
      <c r="AT516" s="243" t="s">
        <v>185</v>
      </c>
      <c r="AU516" s="243" t="s">
        <v>87</v>
      </c>
      <c r="AV516" s="11" t="s">
        <v>87</v>
      </c>
      <c r="AW516" s="11" t="s">
        <v>41</v>
      </c>
      <c r="AX516" s="11" t="s">
        <v>78</v>
      </c>
      <c r="AY516" s="243" t="s">
        <v>168</v>
      </c>
    </row>
    <row r="517" s="11" customFormat="1">
      <c r="B517" s="232"/>
      <c r="C517" s="233"/>
      <c r="D517" s="234" t="s">
        <v>185</v>
      </c>
      <c r="E517" s="235" t="s">
        <v>22</v>
      </c>
      <c r="F517" s="236" t="s">
        <v>820</v>
      </c>
      <c r="G517" s="233"/>
      <c r="H517" s="237">
        <v>4.7249999999999996</v>
      </c>
      <c r="I517" s="238"/>
      <c r="J517" s="233"/>
      <c r="K517" s="233"/>
      <c r="L517" s="239"/>
      <c r="M517" s="240"/>
      <c r="N517" s="241"/>
      <c r="O517" s="241"/>
      <c r="P517" s="241"/>
      <c r="Q517" s="241"/>
      <c r="R517" s="241"/>
      <c r="S517" s="241"/>
      <c r="T517" s="242"/>
      <c r="AT517" s="243" t="s">
        <v>185</v>
      </c>
      <c r="AU517" s="243" t="s">
        <v>87</v>
      </c>
      <c r="AV517" s="11" t="s">
        <v>87</v>
      </c>
      <c r="AW517" s="11" t="s">
        <v>41</v>
      </c>
      <c r="AX517" s="11" t="s">
        <v>78</v>
      </c>
      <c r="AY517" s="243" t="s">
        <v>168</v>
      </c>
    </row>
    <row r="518" s="12" customFormat="1">
      <c r="B518" s="244"/>
      <c r="C518" s="245"/>
      <c r="D518" s="234" t="s">
        <v>185</v>
      </c>
      <c r="E518" s="246" t="s">
        <v>22</v>
      </c>
      <c r="F518" s="247" t="s">
        <v>821</v>
      </c>
      <c r="G518" s="245"/>
      <c r="H518" s="246" t="s">
        <v>22</v>
      </c>
      <c r="I518" s="248"/>
      <c r="J518" s="245"/>
      <c r="K518" s="245"/>
      <c r="L518" s="249"/>
      <c r="M518" s="250"/>
      <c r="N518" s="251"/>
      <c r="O518" s="251"/>
      <c r="P518" s="251"/>
      <c r="Q518" s="251"/>
      <c r="R518" s="251"/>
      <c r="S518" s="251"/>
      <c r="T518" s="252"/>
      <c r="AT518" s="253" t="s">
        <v>185</v>
      </c>
      <c r="AU518" s="253" t="s">
        <v>87</v>
      </c>
      <c r="AV518" s="12" t="s">
        <v>24</v>
      </c>
      <c r="AW518" s="12" t="s">
        <v>41</v>
      </c>
      <c r="AX518" s="12" t="s">
        <v>78</v>
      </c>
      <c r="AY518" s="253" t="s">
        <v>168</v>
      </c>
    </row>
    <row r="519" s="11" customFormat="1">
      <c r="B519" s="232"/>
      <c r="C519" s="233"/>
      <c r="D519" s="234" t="s">
        <v>185</v>
      </c>
      <c r="E519" s="235" t="s">
        <v>22</v>
      </c>
      <c r="F519" s="236" t="s">
        <v>822</v>
      </c>
      <c r="G519" s="233"/>
      <c r="H519" s="237">
        <v>86.656999999999996</v>
      </c>
      <c r="I519" s="238"/>
      <c r="J519" s="233"/>
      <c r="K519" s="233"/>
      <c r="L519" s="239"/>
      <c r="M519" s="240"/>
      <c r="N519" s="241"/>
      <c r="O519" s="241"/>
      <c r="P519" s="241"/>
      <c r="Q519" s="241"/>
      <c r="R519" s="241"/>
      <c r="S519" s="241"/>
      <c r="T519" s="242"/>
      <c r="AT519" s="243" t="s">
        <v>185</v>
      </c>
      <c r="AU519" s="243" t="s">
        <v>87</v>
      </c>
      <c r="AV519" s="11" t="s">
        <v>87</v>
      </c>
      <c r="AW519" s="11" t="s">
        <v>41</v>
      </c>
      <c r="AX519" s="11" t="s">
        <v>78</v>
      </c>
      <c r="AY519" s="243" t="s">
        <v>168</v>
      </c>
    </row>
    <row r="520" s="11" customFormat="1">
      <c r="B520" s="232"/>
      <c r="C520" s="233"/>
      <c r="D520" s="234" t="s">
        <v>185</v>
      </c>
      <c r="E520" s="235" t="s">
        <v>22</v>
      </c>
      <c r="F520" s="236" t="s">
        <v>823</v>
      </c>
      <c r="G520" s="233"/>
      <c r="H520" s="237">
        <v>-5.4000000000000004</v>
      </c>
      <c r="I520" s="238"/>
      <c r="J520" s="233"/>
      <c r="K520" s="233"/>
      <c r="L520" s="239"/>
      <c r="M520" s="240"/>
      <c r="N520" s="241"/>
      <c r="O520" s="241"/>
      <c r="P520" s="241"/>
      <c r="Q520" s="241"/>
      <c r="R520" s="241"/>
      <c r="S520" s="241"/>
      <c r="T520" s="242"/>
      <c r="AT520" s="243" t="s">
        <v>185</v>
      </c>
      <c r="AU520" s="243" t="s">
        <v>87</v>
      </c>
      <c r="AV520" s="11" t="s">
        <v>87</v>
      </c>
      <c r="AW520" s="11" t="s">
        <v>41</v>
      </c>
      <c r="AX520" s="11" t="s">
        <v>78</v>
      </c>
      <c r="AY520" s="243" t="s">
        <v>168</v>
      </c>
    </row>
    <row r="521" s="12" customFormat="1">
      <c r="B521" s="244"/>
      <c r="C521" s="245"/>
      <c r="D521" s="234" t="s">
        <v>185</v>
      </c>
      <c r="E521" s="246" t="s">
        <v>22</v>
      </c>
      <c r="F521" s="247" t="s">
        <v>824</v>
      </c>
      <c r="G521" s="245"/>
      <c r="H521" s="246" t="s">
        <v>22</v>
      </c>
      <c r="I521" s="248"/>
      <c r="J521" s="245"/>
      <c r="K521" s="245"/>
      <c r="L521" s="249"/>
      <c r="M521" s="250"/>
      <c r="N521" s="251"/>
      <c r="O521" s="251"/>
      <c r="P521" s="251"/>
      <c r="Q521" s="251"/>
      <c r="R521" s="251"/>
      <c r="S521" s="251"/>
      <c r="T521" s="252"/>
      <c r="AT521" s="253" t="s">
        <v>185</v>
      </c>
      <c r="AU521" s="253" t="s">
        <v>87</v>
      </c>
      <c r="AV521" s="12" t="s">
        <v>24</v>
      </c>
      <c r="AW521" s="12" t="s">
        <v>41</v>
      </c>
      <c r="AX521" s="12" t="s">
        <v>78</v>
      </c>
      <c r="AY521" s="253" t="s">
        <v>168</v>
      </c>
    </row>
    <row r="522" s="11" customFormat="1">
      <c r="B522" s="232"/>
      <c r="C522" s="233"/>
      <c r="D522" s="234" t="s">
        <v>185</v>
      </c>
      <c r="E522" s="235" t="s">
        <v>22</v>
      </c>
      <c r="F522" s="236" t="s">
        <v>825</v>
      </c>
      <c r="G522" s="233"/>
      <c r="H522" s="237">
        <v>11.33</v>
      </c>
      <c r="I522" s="238"/>
      <c r="J522" s="233"/>
      <c r="K522" s="233"/>
      <c r="L522" s="239"/>
      <c r="M522" s="240"/>
      <c r="N522" s="241"/>
      <c r="O522" s="241"/>
      <c r="P522" s="241"/>
      <c r="Q522" s="241"/>
      <c r="R522" s="241"/>
      <c r="S522" s="241"/>
      <c r="T522" s="242"/>
      <c r="AT522" s="243" t="s">
        <v>185</v>
      </c>
      <c r="AU522" s="243" t="s">
        <v>87</v>
      </c>
      <c r="AV522" s="11" t="s">
        <v>87</v>
      </c>
      <c r="AW522" s="11" t="s">
        <v>41</v>
      </c>
      <c r="AX522" s="11" t="s">
        <v>78</v>
      </c>
      <c r="AY522" s="243" t="s">
        <v>168</v>
      </c>
    </row>
    <row r="523" s="12" customFormat="1">
      <c r="B523" s="244"/>
      <c r="C523" s="245"/>
      <c r="D523" s="234" t="s">
        <v>185</v>
      </c>
      <c r="E523" s="246" t="s">
        <v>22</v>
      </c>
      <c r="F523" s="247" t="s">
        <v>826</v>
      </c>
      <c r="G523" s="245"/>
      <c r="H523" s="246" t="s">
        <v>22</v>
      </c>
      <c r="I523" s="248"/>
      <c r="J523" s="245"/>
      <c r="K523" s="245"/>
      <c r="L523" s="249"/>
      <c r="M523" s="250"/>
      <c r="N523" s="251"/>
      <c r="O523" s="251"/>
      <c r="P523" s="251"/>
      <c r="Q523" s="251"/>
      <c r="R523" s="251"/>
      <c r="S523" s="251"/>
      <c r="T523" s="252"/>
      <c r="AT523" s="253" t="s">
        <v>185</v>
      </c>
      <c r="AU523" s="253" t="s">
        <v>87</v>
      </c>
      <c r="AV523" s="12" t="s">
        <v>24</v>
      </c>
      <c r="AW523" s="12" t="s">
        <v>41</v>
      </c>
      <c r="AX523" s="12" t="s">
        <v>78</v>
      </c>
      <c r="AY523" s="253" t="s">
        <v>168</v>
      </c>
    </row>
    <row r="524" s="11" customFormat="1">
      <c r="B524" s="232"/>
      <c r="C524" s="233"/>
      <c r="D524" s="234" t="s">
        <v>185</v>
      </c>
      <c r="E524" s="235" t="s">
        <v>22</v>
      </c>
      <c r="F524" s="236" t="s">
        <v>827</v>
      </c>
      <c r="G524" s="233"/>
      <c r="H524" s="237">
        <v>25.948</v>
      </c>
      <c r="I524" s="238"/>
      <c r="J524" s="233"/>
      <c r="K524" s="233"/>
      <c r="L524" s="239"/>
      <c r="M524" s="240"/>
      <c r="N524" s="241"/>
      <c r="O524" s="241"/>
      <c r="P524" s="241"/>
      <c r="Q524" s="241"/>
      <c r="R524" s="241"/>
      <c r="S524" s="241"/>
      <c r="T524" s="242"/>
      <c r="AT524" s="243" t="s">
        <v>185</v>
      </c>
      <c r="AU524" s="243" t="s">
        <v>87</v>
      </c>
      <c r="AV524" s="11" t="s">
        <v>87</v>
      </c>
      <c r="AW524" s="11" t="s">
        <v>41</v>
      </c>
      <c r="AX524" s="11" t="s">
        <v>78</v>
      </c>
      <c r="AY524" s="243" t="s">
        <v>168</v>
      </c>
    </row>
    <row r="525" s="12" customFormat="1">
      <c r="B525" s="244"/>
      <c r="C525" s="245"/>
      <c r="D525" s="234" t="s">
        <v>185</v>
      </c>
      <c r="E525" s="246" t="s">
        <v>22</v>
      </c>
      <c r="F525" s="247" t="s">
        <v>828</v>
      </c>
      <c r="G525" s="245"/>
      <c r="H525" s="246" t="s">
        <v>22</v>
      </c>
      <c r="I525" s="248"/>
      <c r="J525" s="245"/>
      <c r="K525" s="245"/>
      <c r="L525" s="249"/>
      <c r="M525" s="250"/>
      <c r="N525" s="251"/>
      <c r="O525" s="251"/>
      <c r="P525" s="251"/>
      <c r="Q525" s="251"/>
      <c r="R525" s="251"/>
      <c r="S525" s="251"/>
      <c r="T525" s="252"/>
      <c r="AT525" s="253" t="s">
        <v>185</v>
      </c>
      <c r="AU525" s="253" t="s">
        <v>87</v>
      </c>
      <c r="AV525" s="12" t="s">
        <v>24</v>
      </c>
      <c r="AW525" s="12" t="s">
        <v>41</v>
      </c>
      <c r="AX525" s="12" t="s">
        <v>78</v>
      </c>
      <c r="AY525" s="253" t="s">
        <v>168</v>
      </c>
    </row>
    <row r="526" s="11" customFormat="1">
      <c r="B526" s="232"/>
      <c r="C526" s="233"/>
      <c r="D526" s="234" t="s">
        <v>185</v>
      </c>
      <c r="E526" s="235" t="s">
        <v>22</v>
      </c>
      <c r="F526" s="236" t="s">
        <v>829</v>
      </c>
      <c r="G526" s="233"/>
      <c r="H526" s="237">
        <v>20.27</v>
      </c>
      <c r="I526" s="238"/>
      <c r="J526" s="233"/>
      <c r="K526" s="233"/>
      <c r="L526" s="239"/>
      <c r="M526" s="240"/>
      <c r="N526" s="241"/>
      <c r="O526" s="241"/>
      <c r="P526" s="241"/>
      <c r="Q526" s="241"/>
      <c r="R526" s="241"/>
      <c r="S526" s="241"/>
      <c r="T526" s="242"/>
      <c r="AT526" s="243" t="s">
        <v>185</v>
      </c>
      <c r="AU526" s="243" t="s">
        <v>87</v>
      </c>
      <c r="AV526" s="11" t="s">
        <v>87</v>
      </c>
      <c r="AW526" s="11" t="s">
        <v>41</v>
      </c>
      <c r="AX526" s="11" t="s">
        <v>78</v>
      </c>
      <c r="AY526" s="243" t="s">
        <v>168</v>
      </c>
    </row>
    <row r="527" s="12" customFormat="1">
      <c r="B527" s="244"/>
      <c r="C527" s="245"/>
      <c r="D527" s="234" t="s">
        <v>185</v>
      </c>
      <c r="E527" s="246" t="s">
        <v>22</v>
      </c>
      <c r="F527" s="247" t="s">
        <v>830</v>
      </c>
      <c r="G527" s="245"/>
      <c r="H527" s="246" t="s">
        <v>22</v>
      </c>
      <c r="I527" s="248"/>
      <c r="J527" s="245"/>
      <c r="K527" s="245"/>
      <c r="L527" s="249"/>
      <c r="M527" s="250"/>
      <c r="N527" s="251"/>
      <c r="O527" s="251"/>
      <c r="P527" s="251"/>
      <c r="Q527" s="251"/>
      <c r="R527" s="251"/>
      <c r="S527" s="251"/>
      <c r="T527" s="252"/>
      <c r="AT527" s="253" t="s">
        <v>185</v>
      </c>
      <c r="AU527" s="253" t="s">
        <v>87</v>
      </c>
      <c r="AV527" s="12" t="s">
        <v>24</v>
      </c>
      <c r="AW527" s="12" t="s">
        <v>41</v>
      </c>
      <c r="AX527" s="12" t="s">
        <v>78</v>
      </c>
      <c r="AY527" s="253" t="s">
        <v>168</v>
      </c>
    </row>
    <row r="528" s="11" customFormat="1">
      <c r="B528" s="232"/>
      <c r="C528" s="233"/>
      <c r="D528" s="234" t="s">
        <v>185</v>
      </c>
      <c r="E528" s="235" t="s">
        <v>22</v>
      </c>
      <c r="F528" s="236" t="s">
        <v>831</v>
      </c>
      <c r="G528" s="233"/>
      <c r="H528" s="237">
        <v>13.688000000000001</v>
      </c>
      <c r="I528" s="238"/>
      <c r="J528" s="233"/>
      <c r="K528" s="233"/>
      <c r="L528" s="239"/>
      <c r="M528" s="240"/>
      <c r="N528" s="241"/>
      <c r="O528" s="241"/>
      <c r="P528" s="241"/>
      <c r="Q528" s="241"/>
      <c r="R528" s="241"/>
      <c r="S528" s="241"/>
      <c r="T528" s="242"/>
      <c r="AT528" s="243" t="s">
        <v>185</v>
      </c>
      <c r="AU528" s="243" t="s">
        <v>87</v>
      </c>
      <c r="AV528" s="11" t="s">
        <v>87</v>
      </c>
      <c r="AW528" s="11" t="s">
        <v>41</v>
      </c>
      <c r="AX528" s="11" t="s">
        <v>78</v>
      </c>
      <c r="AY528" s="243" t="s">
        <v>168</v>
      </c>
    </row>
    <row r="529" s="12" customFormat="1">
      <c r="B529" s="244"/>
      <c r="C529" s="245"/>
      <c r="D529" s="234" t="s">
        <v>185</v>
      </c>
      <c r="E529" s="246" t="s">
        <v>22</v>
      </c>
      <c r="F529" s="247" t="s">
        <v>832</v>
      </c>
      <c r="G529" s="245"/>
      <c r="H529" s="246" t="s">
        <v>22</v>
      </c>
      <c r="I529" s="248"/>
      <c r="J529" s="245"/>
      <c r="K529" s="245"/>
      <c r="L529" s="249"/>
      <c r="M529" s="250"/>
      <c r="N529" s="251"/>
      <c r="O529" s="251"/>
      <c r="P529" s="251"/>
      <c r="Q529" s="251"/>
      <c r="R529" s="251"/>
      <c r="S529" s="251"/>
      <c r="T529" s="252"/>
      <c r="AT529" s="253" t="s">
        <v>185</v>
      </c>
      <c r="AU529" s="253" t="s">
        <v>87</v>
      </c>
      <c r="AV529" s="12" t="s">
        <v>24</v>
      </c>
      <c r="AW529" s="12" t="s">
        <v>41</v>
      </c>
      <c r="AX529" s="12" t="s">
        <v>78</v>
      </c>
      <c r="AY529" s="253" t="s">
        <v>168</v>
      </c>
    </row>
    <row r="530" s="11" customFormat="1">
      <c r="B530" s="232"/>
      <c r="C530" s="233"/>
      <c r="D530" s="234" t="s">
        <v>185</v>
      </c>
      <c r="E530" s="235" t="s">
        <v>22</v>
      </c>
      <c r="F530" s="236" t="s">
        <v>833</v>
      </c>
      <c r="G530" s="233"/>
      <c r="H530" s="237">
        <v>12.454000000000001</v>
      </c>
      <c r="I530" s="238"/>
      <c r="J530" s="233"/>
      <c r="K530" s="233"/>
      <c r="L530" s="239"/>
      <c r="M530" s="240"/>
      <c r="N530" s="241"/>
      <c r="O530" s="241"/>
      <c r="P530" s="241"/>
      <c r="Q530" s="241"/>
      <c r="R530" s="241"/>
      <c r="S530" s="241"/>
      <c r="T530" s="242"/>
      <c r="AT530" s="243" t="s">
        <v>185</v>
      </c>
      <c r="AU530" s="243" t="s">
        <v>87</v>
      </c>
      <c r="AV530" s="11" t="s">
        <v>87</v>
      </c>
      <c r="AW530" s="11" t="s">
        <v>41</v>
      </c>
      <c r="AX530" s="11" t="s">
        <v>78</v>
      </c>
      <c r="AY530" s="243" t="s">
        <v>168</v>
      </c>
    </row>
    <row r="531" s="12" customFormat="1">
      <c r="B531" s="244"/>
      <c r="C531" s="245"/>
      <c r="D531" s="234" t="s">
        <v>185</v>
      </c>
      <c r="E531" s="246" t="s">
        <v>22</v>
      </c>
      <c r="F531" s="247" t="s">
        <v>834</v>
      </c>
      <c r="G531" s="245"/>
      <c r="H531" s="246" t="s">
        <v>22</v>
      </c>
      <c r="I531" s="248"/>
      <c r="J531" s="245"/>
      <c r="K531" s="245"/>
      <c r="L531" s="249"/>
      <c r="M531" s="250"/>
      <c r="N531" s="251"/>
      <c r="O531" s="251"/>
      <c r="P531" s="251"/>
      <c r="Q531" s="251"/>
      <c r="R531" s="251"/>
      <c r="S531" s="251"/>
      <c r="T531" s="252"/>
      <c r="AT531" s="253" t="s">
        <v>185</v>
      </c>
      <c r="AU531" s="253" t="s">
        <v>87</v>
      </c>
      <c r="AV531" s="12" t="s">
        <v>24</v>
      </c>
      <c r="AW531" s="12" t="s">
        <v>41</v>
      </c>
      <c r="AX531" s="12" t="s">
        <v>78</v>
      </c>
      <c r="AY531" s="253" t="s">
        <v>168</v>
      </c>
    </row>
    <row r="532" s="11" customFormat="1">
      <c r="B532" s="232"/>
      <c r="C532" s="233"/>
      <c r="D532" s="234" t="s">
        <v>185</v>
      </c>
      <c r="E532" s="235" t="s">
        <v>22</v>
      </c>
      <c r="F532" s="236" t="s">
        <v>835</v>
      </c>
      <c r="G532" s="233"/>
      <c r="H532" s="237">
        <v>14.648</v>
      </c>
      <c r="I532" s="238"/>
      <c r="J532" s="233"/>
      <c r="K532" s="233"/>
      <c r="L532" s="239"/>
      <c r="M532" s="240"/>
      <c r="N532" s="241"/>
      <c r="O532" s="241"/>
      <c r="P532" s="241"/>
      <c r="Q532" s="241"/>
      <c r="R532" s="241"/>
      <c r="S532" s="241"/>
      <c r="T532" s="242"/>
      <c r="AT532" s="243" t="s">
        <v>185</v>
      </c>
      <c r="AU532" s="243" t="s">
        <v>87</v>
      </c>
      <c r="AV532" s="11" t="s">
        <v>87</v>
      </c>
      <c r="AW532" s="11" t="s">
        <v>41</v>
      </c>
      <c r="AX532" s="11" t="s">
        <v>78</v>
      </c>
      <c r="AY532" s="243" t="s">
        <v>168</v>
      </c>
    </row>
    <row r="533" s="12" customFormat="1">
      <c r="B533" s="244"/>
      <c r="C533" s="245"/>
      <c r="D533" s="234" t="s">
        <v>185</v>
      </c>
      <c r="E533" s="246" t="s">
        <v>22</v>
      </c>
      <c r="F533" s="247" t="s">
        <v>836</v>
      </c>
      <c r="G533" s="245"/>
      <c r="H533" s="246" t="s">
        <v>22</v>
      </c>
      <c r="I533" s="248"/>
      <c r="J533" s="245"/>
      <c r="K533" s="245"/>
      <c r="L533" s="249"/>
      <c r="M533" s="250"/>
      <c r="N533" s="251"/>
      <c r="O533" s="251"/>
      <c r="P533" s="251"/>
      <c r="Q533" s="251"/>
      <c r="R533" s="251"/>
      <c r="S533" s="251"/>
      <c r="T533" s="252"/>
      <c r="AT533" s="253" t="s">
        <v>185</v>
      </c>
      <c r="AU533" s="253" t="s">
        <v>87</v>
      </c>
      <c r="AV533" s="12" t="s">
        <v>24</v>
      </c>
      <c r="AW533" s="12" t="s">
        <v>41</v>
      </c>
      <c r="AX533" s="12" t="s">
        <v>78</v>
      </c>
      <c r="AY533" s="253" t="s">
        <v>168</v>
      </c>
    </row>
    <row r="534" s="11" customFormat="1">
      <c r="B534" s="232"/>
      <c r="C534" s="233"/>
      <c r="D534" s="234" t="s">
        <v>185</v>
      </c>
      <c r="E534" s="235" t="s">
        <v>22</v>
      </c>
      <c r="F534" s="236" t="s">
        <v>833</v>
      </c>
      <c r="G534" s="233"/>
      <c r="H534" s="237">
        <v>12.454000000000001</v>
      </c>
      <c r="I534" s="238"/>
      <c r="J534" s="233"/>
      <c r="K534" s="233"/>
      <c r="L534" s="239"/>
      <c r="M534" s="240"/>
      <c r="N534" s="241"/>
      <c r="O534" s="241"/>
      <c r="P534" s="241"/>
      <c r="Q534" s="241"/>
      <c r="R534" s="241"/>
      <c r="S534" s="241"/>
      <c r="T534" s="242"/>
      <c r="AT534" s="243" t="s">
        <v>185</v>
      </c>
      <c r="AU534" s="243" t="s">
        <v>87</v>
      </c>
      <c r="AV534" s="11" t="s">
        <v>87</v>
      </c>
      <c r="AW534" s="11" t="s">
        <v>41</v>
      </c>
      <c r="AX534" s="11" t="s">
        <v>78</v>
      </c>
      <c r="AY534" s="243" t="s">
        <v>168</v>
      </c>
    </row>
    <row r="535" s="12" customFormat="1">
      <c r="B535" s="244"/>
      <c r="C535" s="245"/>
      <c r="D535" s="234" t="s">
        <v>185</v>
      </c>
      <c r="E535" s="246" t="s">
        <v>22</v>
      </c>
      <c r="F535" s="247" t="s">
        <v>837</v>
      </c>
      <c r="G535" s="245"/>
      <c r="H535" s="246" t="s">
        <v>22</v>
      </c>
      <c r="I535" s="248"/>
      <c r="J535" s="245"/>
      <c r="K535" s="245"/>
      <c r="L535" s="249"/>
      <c r="M535" s="250"/>
      <c r="N535" s="251"/>
      <c r="O535" s="251"/>
      <c r="P535" s="251"/>
      <c r="Q535" s="251"/>
      <c r="R535" s="251"/>
      <c r="S535" s="251"/>
      <c r="T535" s="252"/>
      <c r="AT535" s="253" t="s">
        <v>185</v>
      </c>
      <c r="AU535" s="253" t="s">
        <v>87</v>
      </c>
      <c r="AV535" s="12" t="s">
        <v>24</v>
      </c>
      <c r="AW535" s="12" t="s">
        <v>41</v>
      </c>
      <c r="AX535" s="12" t="s">
        <v>78</v>
      </c>
      <c r="AY535" s="253" t="s">
        <v>168</v>
      </c>
    </row>
    <row r="536" s="11" customFormat="1">
      <c r="B536" s="232"/>
      <c r="C536" s="233"/>
      <c r="D536" s="234" t="s">
        <v>185</v>
      </c>
      <c r="E536" s="235" t="s">
        <v>22</v>
      </c>
      <c r="F536" s="236" t="s">
        <v>838</v>
      </c>
      <c r="G536" s="233"/>
      <c r="H536" s="237">
        <v>12.76</v>
      </c>
      <c r="I536" s="238"/>
      <c r="J536" s="233"/>
      <c r="K536" s="233"/>
      <c r="L536" s="239"/>
      <c r="M536" s="240"/>
      <c r="N536" s="241"/>
      <c r="O536" s="241"/>
      <c r="P536" s="241"/>
      <c r="Q536" s="241"/>
      <c r="R536" s="241"/>
      <c r="S536" s="241"/>
      <c r="T536" s="242"/>
      <c r="AT536" s="243" t="s">
        <v>185</v>
      </c>
      <c r="AU536" s="243" t="s">
        <v>87</v>
      </c>
      <c r="AV536" s="11" t="s">
        <v>87</v>
      </c>
      <c r="AW536" s="11" t="s">
        <v>41</v>
      </c>
      <c r="AX536" s="11" t="s">
        <v>78</v>
      </c>
      <c r="AY536" s="243" t="s">
        <v>168</v>
      </c>
    </row>
    <row r="537" s="12" customFormat="1">
      <c r="B537" s="244"/>
      <c r="C537" s="245"/>
      <c r="D537" s="234" t="s">
        <v>185</v>
      </c>
      <c r="E537" s="246" t="s">
        <v>22</v>
      </c>
      <c r="F537" s="247" t="s">
        <v>839</v>
      </c>
      <c r="G537" s="245"/>
      <c r="H537" s="246" t="s">
        <v>22</v>
      </c>
      <c r="I537" s="248"/>
      <c r="J537" s="245"/>
      <c r="K537" s="245"/>
      <c r="L537" s="249"/>
      <c r="M537" s="250"/>
      <c r="N537" s="251"/>
      <c r="O537" s="251"/>
      <c r="P537" s="251"/>
      <c r="Q537" s="251"/>
      <c r="R537" s="251"/>
      <c r="S537" s="251"/>
      <c r="T537" s="252"/>
      <c r="AT537" s="253" t="s">
        <v>185</v>
      </c>
      <c r="AU537" s="253" t="s">
        <v>87</v>
      </c>
      <c r="AV537" s="12" t="s">
        <v>24</v>
      </c>
      <c r="AW537" s="12" t="s">
        <v>41</v>
      </c>
      <c r="AX537" s="12" t="s">
        <v>78</v>
      </c>
      <c r="AY537" s="253" t="s">
        <v>168</v>
      </c>
    </row>
    <row r="538" s="11" customFormat="1">
      <c r="B538" s="232"/>
      <c r="C538" s="233"/>
      <c r="D538" s="234" t="s">
        <v>185</v>
      </c>
      <c r="E538" s="235" t="s">
        <v>22</v>
      </c>
      <c r="F538" s="236" t="s">
        <v>840</v>
      </c>
      <c r="G538" s="233"/>
      <c r="H538" s="237">
        <v>12.470000000000001</v>
      </c>
      <c r="I538" s="238"/>
      <c r="J538" s="233"/>
      <c r="K538" s="233"/>
      <c r="L538" s="239"/>
      <c r="M538" s="240"/>
      <c r="N538" s="241"/>
      <c r="O538" s="241"/>
      <c r="P538" s="241"/>
      <c r="Q538" s="241"/>
      <c r="R538" s="241"/>
      <c r="S538" s="241"/>
      <c r="T538" s="242"/>
      <c r="AT538" s="243" t="s">
        <v>185</v>
      </c>
      <c r="AU538" s="243" t="s">
        <v>87</v>
      </c>
      <c r="AV538" s="11" t="s">
        <v>87</v>
      </c>
      <c r="AW538" s="11" t="s">
        <v>41</v>
      </c>
      <c r="AX538" s="11" t="s">
        <v>78</v>
      </c>
      <c r="AY538" s="243" t="s">
        <v>168</v>
      </c>
    </row>
    <row r="539" s="12" customFormat="1">
      <c r="B539" s="244"/>
      <c r="C539" s="245"/>
      <c r="D539" s="234" t="s">
        <v>185</v>
      </c>
      <c r="E539" s="246" t="s">
        <v>22</v>
      </c>
      <c r="F539" s="247" t="s">
        <v>841</v>
      </c>
      <c r="G539" s="245"/>
      <c r="H539" s="246" t="s">
        <v>22</v>
      </c>
      <c r="I539" s="248"/>
      <c r="J539" s="245"/>
      <c r="K539" s="245"/>
      <c r="L539" s="249"/>
      <c r="M539" s="250"/>
      <c r="N539" s="251"/>
      <c r="O539" s="251"/>
      <c r="P539" s="251"/>
      <c r="Q539" s="251"/>
      <c r="R539" s="251"/>
      <c r="S539" s="251"/>
      <c r="T539" s="252"/>
      <c r="AT539" s="253" t="s">
        <v>185</v>
      </c>
      <c r="AU539" s="253" t="s">
        <v>87</v>
      </c>
      <c r="AV539" s="12" t="s">
        <v>24</v>
      </c>
      <c r="AW539" s="12" t="s">
        <v>41</v>
      </c>
      <c r="AX539" s="12" t="s">
        <v>78</v>
      </c>
      <c r="AY539" s="253" t="s">
        <v>168</v>
      </c>
    </row>
    <row r="540" s="11" customFormat="1">
      <c r="B540" s="232"/>
      <c r="C540" s="233"/>
      <c r="D540" s="234" t="s">
        <v>185</v>
      </c>
      <c r="E540" s="235" t="s">
        <v>22</v>
      </c>
      <c r="F540" s="236" t="s">
        <v>842</v>
      </c>
      <c r="G540" s="233"/>
      <c r="H540" s="237">
        <v>16.256</v>
      </c>
      <c r="I540" s="238"/>
      <c r="J540" s="233"/>
      <c r="K540" s="233"/>
      <c r="L540" s="239"/>
      <c r="M540" s="240"/>
      <c r="N540" s="241"/>
      <c r="O540" s="241"/>
      <c r="P540" s="241"/>
      <c r="Q540" s="241"/>
      <c r="R540" s="241"/>
      <c r="S540" s="241"/>
      <c r="T540" s="242"/>
      <c r="AT540" s="243" t="s">
        <v>185</v>
      </c>
      <c r="AU540" s="243" t="s">
        <v>87</v>
      </c>
      <c r="AV540" s="11" t="s">
        <v>87</v>
      </c>
      <c r="AW540" s="11" t="s">
        <v>41</v>
      </c>
      <c r="AX540" s="11" t="s">
        <v>78</v>
      </c>
      <c r="AY540" s="243" t="s">
        <v>168</v>
      </c>
    </row>
    <row r="541" s="12" customFormat="1">
      <c r="B541" s="244"/>
      <c r="C541" s="245"/>
      <c r="D541" s="234" t="s">
        <v>185</v>
      </c>
      <c r="E541" s="246" t="s">
        <v>22</v>
      </c>
      <c r="F541" s="247" t="s">
        <v>843</v>
      </c>
      <c r="G541" s="245"/>
      <c r="H541" s="246" t="s">
        <v>22</v>
      </c>
      <c r="I541" s="248"/>
      <c r="J541" s="245"/>
      <c r="K541" s="245"/>
      <c r="L541" s="249"/>
      <c r="M541" s="250"/>
      <c r="N541" s="251"/>
      <c r="O541" s="251"/>
      <c r="P541" s="251"/>
      <c r="Q541" s="251"/>
      <c r="R541" s="251"/>
      <c r="S541" s="251"/>
      <c r="T541" s="252"/>
      <c r="AT541" s="253" t="s">
        <v>185</v>
      </c>
      <c r="AU541" s="253" t="s">
        <v>87</v>
      </c>
      <c r="AV541" s="12" t="s">
        <v>24</v>
      </c>
      <c r="AW541" s="12" t="s">
        <v>41</v>
      </c>
      <c r="AX541" s="12" t="s">
        <v>78</v>
      </c>
      <c r="AY541" s="253" t="s">
        <v>168</v>
      </c>
    </row>
    <row r="542" s="11" customFormat="1">
      <c r="B542" s="232"/>
      <c r="C542" s="233"/>
      <c r="D542" s="234" t="s">
        <v>185</v>
      </c>
      <c r="E542" s="235" t="s">
        <v>22</v>
      </c>
      <c r="F542" s="236" t="s">
        <v>844</v>
      </c>
      <c r="G542" s="233"/>
      <c r="H542" s="237">
        <v>17.108000000000001</v>
      </c>
      <c r="I542" s="238"/>
      <c r="J542" s="233"/>
      <c r="K542" s="233"/>
      <c r="L542" s="239"/>
      <c r="M542" s="240"/>
      <c r="N542" s="241"/>
      <c r="O542" s="241"/>
      <c r="P542" s="241"/>
      <c r="Q542" s="241"/>
      <c r="R542" s="241"/>
      <c r="S542" s="241"/>
      <c r="T542" s="242"/>
      <c r="AT542" s="243" t="s">
        <v>185</v>
      </c>
      <c r="AU542" s="243" t="s">
        <v>87</v>
      </c>
      <c r="AV542" s="11" t="s">
        <v>87</v>
      </c>
      <c r="AW542" s="11" t="s">
        <v>41</v>
      </c>
      <c r="AX542" s="11" t="s">
        <v>78</v>
      </c>
      <c r="AY542" s="243" t="s">
        <v>168</v>
      </c>
    </row>
    <row r="543" s="12" customFormat="1">
      <c r="B543" s="244"/>
      <c r="C543" s="245"/>
      <c r="D543" s="234" t="s">
        <v>185</v>
      </c>
      <c r="E543" s="246" t="s">
        <v>22</v>
      </c>
      <c r="F543" s="247" t="s">
        <v>416</v>
      </c>
      <c r="G543" s="245"/>
      <c r="H543" s="246" t="s">
        <v>22</v>
      </c>
      <c r="I543" s="248"/>
      <c r="J543" s="245"/>
      <c r="K543" s="245"/>
      <c r="L543" s="249"/>
      <c r="M543" s="250"/>
      <c r="N543" s="251"/>
      <c r="O543" s="251"/>
      <c r="P543" s="251"/>
      <c r="Q543" s="251"/>
      <c r="R543" s="251"/>
      <c r="S543" s="251"/>
      <c r="T543" s="252"/>
      <c r="AT543" s="253" t="s">
        <v>185</v>
      </c>
      <c r="AU543" s="253" t="s">
        <v>87</v>
      </c>
      <c r="AV543" s="12" t="s">
        <v>24</v>
      </c>
      <c r="AW543" s="12" t="s">
        <v>41</v>
      </c>
      <c r="AX543" s="12" t="s">
        <v>78</v>
      </c>
      <c r="AY543" s="253" t="s">
        <v>168</v>
      </c>
    </row>
    <row r="544" s="12" customFormat="1">
      <c r="B544" s="244"/>
      <c r="C544" s="245"/>
      <c r="D544" s="234" t="s">
        <v>185</v>
      </c>
      <c r="E544" s="246" t="s">
        <v>22</v>
      </c>
      <c r="F544" s="247" t="s">
        <v>845</v>
      </c>
      <c r="G544" s="245"/>
      <c r="H544" s="246" t="s">
        <v>22</v>
      </c>
      <c r="I544" s="248"/>
      <c r="J544" s="245"/>
      <c r="K544" s="245"/>
      <c r="L544" s="249"/>
      <c r="M544" s="250"/>
      <c r="N544" s="251"/>
      <c r="O544" s="251"/>
      <c r="P544" s="251"/>
      <c r="Q544" s="251"/>
      <c r="R544" s="251"/>
      <c r="S544" s="251"/>
      <c r="T544" s="252"/>
      <c r="AT544" s="253" t="s">
        <v>185</v>
      </c>
      <c r="AU544" s="253" t="s">
        <v>87</v>
      </c>
      <c r="AV544" s="12" t="s">
        <v>24</v>
      </c>
      <c r="AW544" s="12" t="s">
        <v>41</v>
      </c>
      <c r="AX544" s="12" t="s">
        <v>78</v>
      </c>
      <c r="AY544" s="253" t="s">
        <v>168</v>
      </c>
    </row>
    <row r="545" s="11" customFormat="1">
      <c r="B545" s="232"/>
      <c r="C545" s="233"/>
      <c r="D545" s="234" t="s">
        <v>185</v>
      </c>
      <c r="E545" s="235" t="s">
        <v>22</v>
      </c>
      <c r="F545" s="236" t="s">
        <v>846</v>
      </c>
      <c r="G545" s="233"/>
      <c r="H545" s="237">
        <v>4.4100000000000001</v>
      </c>
      <c r="I545" s="238"/>
      <c r="J545" s="233"/>
      <c r="K545" s="233"/>
      <c r="L545" s="239"/>
      <c r="M545" s="240"/>
      <c r="N545" s="241"/>
      <c r="O545" s="241"/>
      <c r="P545" s="241"/>
      <c r="Q545" s="241"/>
      <c r="R545" s="241"/>
      <c r="S545" s="241"/>
      <c r="T545" s="242"/>
      <c r="AT545" s="243" t="s">
        <v>185</v>
      </c>
      <c r="AU545" s="243" t="s">
        <v>87</v>
      </c>
      <c r="AV545" s="11" t="s">
        <v>87</v>
      </c>
      <c r="AW545" s="11" t="s">
        <v>41</v>
      </c>
      <c r="AX545" s="11" t="s">
        <v>78</v>
      </c>
      <c r="AY545" s="243" t="s">
        <v>168</v>
      </c>
    </row>
    <row r="546" s="12" customFormat="1">
      <c r="B546" s="244"/>
      <c r="C546" s="245"/>
      <c r="D546" s="234" t="s">
        <v>185</v>
      </c>
      <c r="E546" s="246" t="s">
        <v>22</v>
      </c>
      <c r="F546" s="247" t="s">
        <v>847</v>
      </c>
      <c r="G546" s="245"/>
      <c r="H546" s="246" t="s">
        <v>22</v>
      </c>
      <c r="I546" s="248"/>
      <c r="J546" s="245"/>
      <c r="K546" s="245"/>
      <c r="L546" s="249"/>
      <c r="M546" s="250"/>
      <c r="N546" s="251"/>
      <c r="O546" s="251"/>
      <c r="P546" s="251"/>
      <c r="Q546" s="251"/>
      <c r="R546" s="251"/>
      <c r="S546" s="251"/>
      <c r="T546" s="252"/>
      <c r="AT546" s="253" t="s">
        <v>185</v>
      </c>
      <c r="AU546" s="253" t="s">
        <v>87</v>
      </c>
      <c r="AV546" s="12" t="s">
        <v>24</v>
      </c>
      <c r="AW546" s="12" t="s">
        <v>41</v>
      </c>
      <c r="AX546" s="12" t="s">
        <v>78</v>
      </c>
      <c r="AY546" s="253" t="s">
        <v>168</v>
      </c>
    </row>
    <row r="547" s="11" customFormat="1">
      <c r="B547" s="232"/>
      <c r="C547" s="233"/>
      <c r="D547" s="234" t="s">
        <v>185</v>
      </c>
      <c r="E547" s="235" t="s">
        <v>22</v>
      </c>
      <c r="F547" s="236" t="s">
        <v>848</v>
      </c>
      <c r="G547" s="233"/>
      <c r="H547" s="237">
        <v>66.436999999999998</v>
      </c>
      <c r="I547" s="238"/>
      <c r="J547" s="233"/>
      <c r="K547" s="233"/>
      <c r="L547" s="239"/>
      <c r="M547" s="240"/>
      <c r="N547" s="241"/>
      <c r="O547" s="241"/>
      <c r="P547" s="241"/>
      <c r="Q547" s="241"/>
      <c r="R547" s="241"/>
      <c r="S547" s="241"/>
      <c r="T547" s="242"/>
      <c r="AT547" s="243" t="s">
        <v>185</v>
      </c>
      <c r="AU547" s="243" t="s">
        <v>87</v>
      </c>
      <c r="AV547" s="11" t="s">
        <v>87</v>
      </c>
      <c r="AW547" s="11" t="s">
        <v>41</v>
      </c>
      <c r="AX547" s="11" t="s">
        <v>78</v>
      </c>
      <c r="AY547" s="243" t="s">
        <v>168</v>
      </c>
    </row>
    <row r="548" s="12" customFormat="1">
      <c r="B548" s="244"/>
      <c r="C548" s="245"/>
      <c r="D548" s="234" t="s">
        <v>185</v>
      </c>
      <c r="E548" s="246" t="s">
        <v>22</v>
      </c>
      <c r="F548" s="247" t="s">
        <v>849</v>
      </c>
      <c r="G548" s="245"/>
      <c r="H548" s="246" t="s">
        <v>22</v>
      </c>
      <c r="I548" s="248"/>
      <c r="J548" s="245"/>
      <c r="K548" s="245"/>
      <c r="L548" s="249"/>
      <c r="M548" s="250"/>
      <c r="N548" s="251"/>
      <c r="O548" s="251"/>
      <c r="P548" s="251"/>
      <c r="Q548" s="251"/>
      <c r="R548" s="251"/>
      <c r="S548" s="251"/>
      <c r="T548" s="252"/>
      <c r="AT548" s="253" t="s">
        <v>185</v>
      </c>
      <c r="AU548" s="253" t="s">
        <v>87</v>
      </c>
      <c r="AV548" s="12" t="s">
        <v>24</v>
      </c>
      <c r="AW548" s="12" t="s">
        <v>41</v>
      </c>
      <c r="AX548" s="12" t="s">
        <v>78</v>
      </c>
      <c r="AY548" s="253" t="s">
        <v>168</v>
      </c>
    </row>
    <row r="549" s="11" customFormat="1">
      <c r="B549" s="232"/>
      <c r="C549" s="233"/>
      <c r="D549" s="234" t="s">
        <v>185</v>
      </c>
      <c r="E549" s="235" t="s">
        <v>22</v>
      </c>
      <c r="F549" s="236" t="s">
        <v>825</v>
      </c>
      <c r="G549" s="233"/>
      <c r="H549" s="237">
        <v>11.33</v>
      </c>
      <c r="I549" s="238"/>
      <c r="J549" s="233"/>
      <c r="K549" s="233"/>
      <c r="L549" s="239"/>
      <c r="M549" s="240"/>
      <c r="N549" s="241"/>
      <c r="O549" s="241"/>
      <c r="P549" s="241"/>
      <c r="Q549" s="241"/>
      <c r="R549" s="241"/>
      <c r="S549" s="241"/>
      <c r="T549" s="242"/>
      <c r="AT549" s="243" t="s">
        <v>185</v>
      </c>
      <c r="AU549" s="243" t="s">
        <v>87</v>
      </c>
      <c r="AV549" s="11" t="s">
        <v>87</v>
      </c>
      <c r="AW549" s="11" t="s">
        <v>41</v>
      </c>
      <c r="AX549" s="11" t="s">
        <v>78</v>
      </c>
      <c r="AY549" s="243" t="s">
        <v>168</v>
      </c>
    </row>
    <row r="550" s="12" customFormat="1">
      <c r="B550" s="244"/>
      <c r="C550" s="245"/>
      <c r="D550" s="234" t="s">
        <v>185</v>
      </c>
      <c r="E550" s="246" t="s">
        <v>22</v>
      </c>
      <c r="F550" s="247" t="s">
        <v>850</v>
      </c>
      <c r="G550" s="245"/>
      <c r="H550" s="246" t="s">
        <v>22</v>
      </c>
      <c r="I550" s="248"/>
      <c r="J550" s="245"/>
      <c r="K550" s="245"/>
      <c r="L550" s="249"/>
      <c r="M550" s="250"/>
      <c r="N550" s="251"/>
      <c r="O550" s="251"/>
      <c r="P550" s="251"/>
      <c r="Q550" s="251"/>
      <c r="R550" s="251"/>
      <c r="S550" s="251"/>
      <c r="T550" s="252"/>
      <c r="AT550" s="253" t="s">
        <v>185</v>
      </c>
      <c r="AU550" s="253" t="s">
        <v>87</v>
      </c>
      <c r="AV550" s="12" t="s">
        <v>24</v>
      </c>
      <c r="AW550" s="12" t="s">
        <v>41</v>
      </c>
      <c r="AX550" s="12" t="s">
        <v>78</v>
      </c>
      <c r="AY550" s="253" t="s">
        <v>168</v>
      </c>
    </row>
    <row r="551" s="11" customFormat="1">
      <c r="B551" s="232"/>
      <c r="C551" s="233"/>
      <c r="D551" s="234" t="s">
        <v>185</v>
      </c>
      <c r="E551" s="235" t="s">
        <v>22</v>
      </c>
      <c r="F551" s="236" t="s">
        <v>851</v>
      </c>
      <c r="G551" s="233"/>
      <c r="H551" s="237">
        <v>28.084</v>
      </c>
      <c r="I551" s="238"/>
      <c r="J551" s="233"/>
      <c r="K551" s="233"/>
      <c r="L551" s="239"/>
      <c r="M551" s="240"/>
      <c r="N551" s="241"/>
      <c r="O551" s="241"/>
      <c r="P551" s="241"/>
      <c r="Q551" s="241"/>
      <c r="R551" s="241"/>
      <c r="S551" s="241"/>
      <c r="T551" s="242"/>
      <c r="AT551" s="243" t="s">
        <v>185</v>
      </c>
      <c r="AU551" s="243" t="s">
        <v>87</v>
      </c>
      <c r="AV551" s="11" t="s">
        <v>87</v>
      </c>
      <c r="AW551" s="11" t="s">
        <v>41</v>
      </c>
      <c r="AX551" s="11" t="s">
        <v>78</v>
      </c>
      <c r="AY551" s="243" t="s">
        <v>168</v>
      </c>
    </row>
    <row r="552" s="12" customFormat="1">
      <c r="B552" s="244"/>
      <c r="C552" s="245"/>
      <c r="D552" s="234" t="s">
        <v>185</v>
      </c>
      <c r="E552" s="246" t="s">
        <v>22</v>
      </c>
      <c r="F552" s="247" t="s">
        <v>852</v>
      </c>
      <c r="G552" s="245"/>
      <c r="H552" s="246" t="s">
        <v>22</v>
      </c>
      <c r="I552" s="248"/>
      <c r="J552" s="245"/>
      <c r="K552" s="245"/>
      <c r="L552" s="249"/>
      <c r="M552" s="250"/>
      <c r="N552" s="251"/>
      <c r="O552" s="251"/>
      <c r="P552" s="251"/>
      <c r="Q552" s="251"/>
      <c r="R552" s="251"/>
      <c r="S552" s="251"/>
      <c r="T552" s="252"/>
      <c r="AT552" s="253" t="s">
        <v>185</v>
      </c>
      <c r="AU552" s="253" t="s">
        <v>87</v>
      </c>
      <c r="AV552" s="12" t="s">
        <v>24</v>
      </c>
      <c r="AW552" s="12" t="s">
        <v>41</v>
      </c>
      <c r="AX552" s="12" t="s">
        <v>78</v>
      </c>
      <c r="AY552" s="253" t="s">
        <v>168</v>
      </c>
    </row>
    <row r="553" s="11" customFormat="1">
      <c r="B553" s="232"/>
      <c r="C553" s="233"/>
      <c r="D553" s="234" t="s">
        <v>185</v>
      </c>
      <c r="E553" s="235" t="s">
        <v>22</v>
      </c>
      <c r="F553" s="236" t="s">
        <v>853</v>
      </c>
      <c r="G553" s="233"/>
      <c r="H553" s="237">
        <v>14.119999999999999</v>
      </c>
      <c r="I553" s="238"/>
      <c r="J553" s="233"/>
      <c r="K553" s="233"/>
      <c r="L553" s="239"/>
      <c r="M553" s="240"/>
      <c r="N553" s="241"/>
      <c r="O553" s="241"/>
      <c r="P553" s="241"/>
      <c r="Q553" s="241"/>
      <c r="R553" s="241"/>
      <c r="S553" s="241"/>
      <c r="T553" s="242"/>
      <c r="AT553" s="243" t="s">
        <v>185</v>
      </c>
      <c r="AU553" s="243" t="s">
        <v>87</v>
      </c>
      <c r="AV553" s="11" t="s">
        <v>87</v>
      </c>
      <c r="AW553" s="11" t="s">
        <v>41</v>
      </c>
      <c r="AX553" s="11" t="s">
        <v>78</v>
      </c>
      <c r="AY553" s="243" t="s">
        <v>168</v>
      </c>
    </row>
    <row r="554" s="12" customFormat="1">
      <c r="B554" s="244"/>
      <c r="C554" s="245"/>
      <c r="D554" s="234" t="s">
        <v>185</v>
      </c>
      <c r="E554" s="246" t="s">
        <v>22</v>
      </c>
      <c r="F554" s="247" t="s">
        <v>854</v>
      </c>
      <c r="G554" s="245"/>
      <c r="H554" s="246" t="s">
        <v>22</v>
      </c>
      <c r="I554" s="248"/>
      <c r="J554" s="245"/>
      <c r="K554" s="245"/>
      <c r="L554" s="249"/>
      <c r="M554" s="250"/>
      <c r="N554" s="251"/>
      <c r="O554" s="251"/>
      <c r="P554" s="251"/>
      <c r="Q554" s="251"/>
      <c r="R554" s="251"/>
      <c r="S554" s="251"/>
      <c r="T554" s="252"/>
      <c r="AT554" s="253" t="s">
        <v>185</v>
      </c>
      <c r="AU554" s="253" t="s">
        <v>87</v>
      </c>
      <c r="AV554" s="12" t="s">
        <v>24</v>
      </c>
      <c r="AW554" s="12" t="s">
        <v>41</v>
      </c>
      <c r="AX554" s="12" t="s">
        <v>78</v>
      </c>
      <c r="AY554" s="253" t="s">
        <v>168</v>
      </c>
    </row>
    <row r="555" s="11" customFormat="1">
      <c r="B555" s="232"/>
      <c r="C555" s="233"/>
      <c r="D555" s="234" t="s">
        <v>185</v>
      </c>
      <c r="E555" s="235" t="s">
        <v>22</v>
      </c>
      <c r="F555" s="236" t="s">
        <v>855</v>
      </c>
      <c r="G555" s="233"/>
      <c r="H555" s="237">
        <v>12.67</v>
      </c>
      <c r="I555" s="238"/>
      <c r="J555" s="233"/>
      <c r="K555" s="233"/>
      <c r="L555" s="239"/>
      <c r="M555" s="240"/>
      <c r="N555" s="241"/>
      <c r="O555" s="241"/>
      <c r="P555" s="241"/>
      <c r="Q555" s="241"/>
      <c r="R555" s="241"/>
      <c r="S555" s="241"/>
      <c r="T555" s="242"/>
      <c r="AT555" s="243" t="s">
        <v>185</v>
      </c>
      <c r="AU555" s="243" t="s">
        <v>87</v>
      </c>
      <c r="AV555" s="11" t="s">
        <v>87</v>
      </c>
      <c r="AW555" s="11" t="s">
        <v>41</v>
      </c>
      <c r="AX555" s="11" t="s">
        <v>78</v>
      </c>
      <c r="AY555" s="243" t="s">
        <v>168</v>
      </c>
    </row>
    <row r="556" s="12" customFormat="1">
      <c r="B556" s="244"/>
      <c r="C556" s="245"/>
      <c r="D556" s="234" t="s">
        <v>185</v>
      </c>
      <c r="E556" s="246" t="s">
        <v>22</v>
      </c>
      <c r="F556" s="247" t="s">
        <v>856</v>
      </c>
      <c r="G556" s="245"/>
      <c r="H556" s="246" t="s">
        <v>22</v>
      </c>
      <c r="I556" s="248"/>
      <c r="J556" s="245"/>
      <c r="K556" s="245"/>
      <c r="L556" s="249"/>
      <c r="M556" s="250"/>
      <c r="N556" s="251"/>
      <c r="O556" s="251"/>
      <c r="P556" s="251"/>
      <c r="Q556" s="251"/>
      <c r="R556" s="251"/>
      <c r="S556" s="251"/>
      <c r="T556" s="252"/>
      <c r="AT556" s="253" t="s">
        <v>185</v>
      </c>
      <c r="AU556" s="253" t="s">
        <v>87</v>
      </c>
      <c r="AV556" s="12" t="s">
        <v>24</v>
      </c>
      <c r="AW556" s="12" t="s">
        <v>41</v>
      </c>
      <c r="AX556" s="12" t="s">
        <v>78</v>
      </c>
      <c r="AY556" s="253" t="s">
        <v>168</v>
      </c>
    </row>
    <row r="557" s="11" customFormat="1">
      <c r="B557" s="232"/>
      <c r="C557" s="233"/>
      <c r="D557" s="234" t="s">
        <v>185</v>
      </c>
      <c r="E557" s="235" t="s">
        <v>22</v>
      </c>
      <c r="F557" s="236" t="s">
        <v>857</v>
      </c>
      <c r="G557" s="233"/>
      <c r="H557" s="237">
        <v>15.08</v>
      </c>
      <c r="I557" s="238"/>
      <c r="J557" s="233"/>
      <c r="K557" s="233"/>
      <c r="L557" s="239"/>
      <c r="M557" s="240"/>
      <c r="N557" s="241"/>
      <c r="O557" s="241"/>
      <c r="P557" s="241"/>
      <c r="Q557" s="241"/>
      <c r="R557" s="241"/>
      <c r="S557" s="241"/>
      <c r="T557" s="242"/>
      <c r="AT557" s="243" t="s">
        <v>185</v>
      </c>
      <c r="AU557" s="243" t="s">
        <v>87</v>
      </c>
      <c r="AV557" s="11" t="s">
        <v>87</v>
      </c>
      <c r="AW557" s="11" t="s">
        <v>41</v>
      </c>
      <c r="AX557" s="11" t="s">
        <v>78</v>
      </c>
      <c r="AY557" s="243" t="s">
        <v>168</v>
      </c>
    </row>
    <row r="558" s="12" customFormat="1">
      <c r="B558" s="244"/>
      <c r="C558" s="245"/>
      <c r="D558" s="234" t="s">
        <v>185</v>
      </c>
      <c r="E558" s="246" t="s">
        <v>22</v>
      </c>
      <c r="F558" s="247" t="s">
        <v>858</v>
      </c>
      <c r="G558" s="245"/>
      <c r="H558" s="246" t="s">
        <v>22</v>
      </c>
      <c r="I558" s="248"/>
      <c r="J558" s="245"/>
      <c r="K558" s="245"/>
      <c r="L558" s="249"/>
      <c r="M558" s="250"/>
      <c r="N558" s="251"/>
      <c r="O558" s="251"/>
      <c r="P558" s="251"/>
      <c r="Q558" s="251"/>
      <c r="R558" s="251"/>
      <c r="S558" s="251"/>
      <c r="T558" s="252"/>
      <c r="AT558" s="253" t="s">
        <v>185</v>
      </c>
      <c r="AU558" s="253" t="s">
        <v>87</v>
      </c>
      <c r="AV558" s="12" t="s">
        <v>24</v>
      </c>
      <c r="AW558" s="12" t="s">
        <v>41</v>
      </c>
      <c r="AX558" s="12" t="s">
        <v>78</v>
      </c>
      <c r="AY558" s="253" t="s">
        <v>168</v>
      </c>
    </row>
    <row r="559" s="11" customFormat="1">
      <c r="B559" s="232"/>
      <c r="C559" s="233"/>
      <c r="D559" s="234" t="s">
        <v>185</v>
      </c>
      <c r="E559" s="235" t="s">
        <v>22</v>
      </c>
      <c r="F559" s="236" t="s">
        <v>855</v>
      </c>
      <c r="G559" s="233"/>
      <c r="H559" s="237">
        <v>12.67</v>
      </c>
      <c r="I559" s="238"/>
      <c r="J559" s="233"/>
      <c r="K559" s="233"/>
      <c r="L559" s="239"/>
      <c r="M559" s="240"/>
      <c r="N559" s="241"/>
      <c r="O559" s="241"/>
      <c r="P559" s="241"/>
      <c r="Q559" s="241"/>
      <c r="R559" s="241"/>
      <c r="S559" s="241"/>
      <c r="T559" s="242"/>
      <c r="AT559" s="243" t="s">
        <v>185</v>
      </c>
      <c r="AU559" s="243" t="s">
        <v>87</v>
      </c>
      <c r="AV559" s="11" t="s">
        <v>87</v>
      </c>
      <c r="AW559" s="11" t="s">
        <v>41</v>
      </c>
      <c r="AX559" s="11" t="s">
        <v>78</v>
      </c>
      <c r="AY559" s="243" t="s">
        <v>168</v>
      </c>
    </row>
    <row r="560" s="12" customFormat="1">
      <c r="B560" s="244"/>
      <c r="C560" s="245"/>
      <c r="D560" s="234" t="s">
        <v>185</v>
      </c>
      <c r="E560" s="246" t="s">
        <v>22</v>
      </c>
      <c r="F560" s="247" t="s">
        <v>859</v>
      </c>
      <c r="G560" s="245"/>
      <c r="H560" s="246" t="s">
        <v>22</v>
      </c>
      <c r="I560" s="248"/>
      <c r="J560" s="245"/>
      <c r="K560" s="245"/>
      <c r="L560" s="249"/>
      <c r="M560" s="250"/>
      <c r="N560" s="251"/>
      <c r="O560" s="251"/>
      <c r="P560" s="251"/>
      <c r="Q560" s="251"/>
      <c r="R560" s="251"/>
      <c r="S560" s="251"/>
      <c r="T560" s="252"/>
      <c r="AT560" s="253" t="s">
        <v>185</v>
      </c>
      <c r="AU560" s="253" t="s">
        <v>87</v>
      </c>
      <c r="AV560" s="12" t="s">
        <v>24</v>
      </c>
      <c r="AW560" s="12" t="s">
        <v>41</v>
      </c>
      <c r="AX560" s="12" t="s">
        <v>78</v>
      </c>
      <c r="AY560" s="253" t="s">
        <v>168</v>
      </c>
    </row>
    <row r="561" s="11" customFormat="1">
      <c r="B561" s="232"/>
      <c r="C561" s="233"/>
      <c r="D561" s="234" t="s">
        <v>185</v>
      </c>
      <c r="E561" s="235" t="s">
        <v>22</v>
      </c>
      <c r="F561" s="236" t="s">
        <v>860</v>
      </c>
      <c r="G561" s="233"/>
      <c r="H561" s="237">
        <v>13.16</v>
      </c>
      <c r="I561" s="238"/>
      <c r="J561" s="233"/>
      <c r="K561" s="233"/>
      <c r="L561" s="239"/>
      <c r="M561" s="240"/>
      <c r="N561" s="241"/>
      <c r="O561" s="241"/>
      <c r="P561" s="241"/>
      <c r="Q561" s="241"/>
      <c r="R561" s="241"/>
      <c r="S561" s="241"/>
      <c r="T561" s="242"/>
      <c r="AT561" s="243" t="s">
        <v>185</v>
      </c>
      <c r="AU561" s="243" t="s">
        <v>87</v>
      </c>
      <c r="AV561" s="11" t="s">
        <v>87</v>
      </c>
      <c r="AW561" s="11" t="s">
        <v>41</v>
      </c>
      <c r="AX561" s="11" t="s">
        <v>78</v>
      </c>
      <c r="AY561" s="243" t="s">
        <v>168</v>
      </c>
    </row>
    <row r="562" s="12" customFormat="1">
      <c r="B562" s="244"/>
      <c r="C562" s="245"/>
      <c r="D562" s="234" t="s">
        <v>185</v>
      </c>
      <c r="E562" s="246" t="s">
        <v>22</v>
      </c>
      <c r="F562" s="247" t="s">
        <v>861</v>
      </c>
      <c r="G562" s="245"/>
      <c r="H562" s="246" t="s">
        <v>22</v>
      </c>
      <c r="I562" s="248"/>
      <c r="J562" s="245"/>
      <c r="K562" s="245"/>
      <c r="L562" s="249"/>
      <c r="M562" s="250"/>
      <c r="N562" s="251"/>
      <c r="O562" s="251"/>
      <c r="P562" s="251"/>
      <c r="Q562" s="251"/>
      <c r="R562" s="251"/>
      <c r="S562" s="251"/>
      <c r="T562" s="252"/>
      <c r="AT562" s="253" t="s">
        <v>185</v>
      </c>
      <c r="AU562" s="253" t="s">
        <v>87</v>
      </c>
      <c r="AV562" s="12" t="s">
        <v>24</v>
      </c>
      <c r="AW562" s="12" t="s">
        <v>41</v>
      </c>
      <c r="AX562" s="12" t="s">
        <v>78</v>
      </c>
      <c r="AY562" s="253" t="s">
        <v>168</v>
      </c>
    </row>
    <row r="563" s="11" customFormat="1">
      <c r="B563" s="232"/>
      <c r="C563" s="233"/>
      <c r="D563" s="234" t="s">
        <v>185</v>
      </c>
      <c r="E563" s="235" t="s">
        <v>22</v>
      </c>
      <c r="F563" s="236" t="s">
        <v>862</v>
      </c>
      <c r="G563" s="233"/>
      <c r="H563" s="237">
        <v>12.67</v>
      </c>
      <c r="I563" s="238"/>
      <c r="J563" s="233"/>
      <c r="K563" s="233"/>
      <c r="L563" s="239"/>
      <c r="M563" s="240"/>
      <c r="N563" s="241"/>
      <c r="O563" s="241"/>
      <c r="P563" s="241"/>
      <c r="Q563" s="241"/>
      <c r="R563" s="241"/>
      <c r="S563" s="241"/>
      <c r="T563" s="242"/>
      <c r="AT563" s="243" t="s">
        <v>185</v>
      </c>
      <c r="AU563" s="243" t="s">
        <v>87</v>
      </c>
      <c r="AV563" s="11" t="s">
        <v>87</v>
      </c>
      <c r="AW563" s="11" t="s">
        <v>41</v>
      </c>
      <c r="AX563" s="11" t="s">
        <v>78</v>
      </c>
      <c r="AY563" s="243" t="s">
        <v>168</v>
      </c>
    </row>
    <row r="564" s="12" customFormat="1">
      <c r="B564" s="244"/>
      <c r="C564" s="245"/>
      <c r="D564" s="234" t="s">
        <v>185</v>
      </c>
      <c r="E564" s="246" t="s">
        <v>22</v>
      </c>
      <c r="F564" s="247" t="s">
        <v>863</v>
      </c>
      <c r="G564" s="245"/>
      <c r="H564" s="246" t="s">
        <v>22</v>
      </c>
      <c r="I564" s="248"/>
      <c r="J564" s="245"/>
      <c r="K564" s="245"/>
      <c r="L564" s="249"/>
      <c r="M564" s="250"/>
      <c r="N564" s="251"/>
      <c r="O564" s="251"/>
      <c r="P564" s="251"/>
      <c r="Q564" s="251"/>
      <c r="R564" s="251"/>
      <c r="S564" s="251"/>
      <c r="T564" s="252"/>
      <c r="AT564" s="253" t="s">
        <v>185</v>
      </c>
      <c r="AU564" s="253" t="s">
        <v>87</v>
      </c>
      <c r="AV564" s="12" t="s">
        <v>24</v>
      </c>
      <c r="AW564" s="12" t="s">
        <v>41</v>
      </c>
      <c r="AX564" s="12" t="s">
        <v>78</v>
      </c>
      <c r="AY564" s="253" t="s">
        <v>168</v>
      </c>
    </row>
    <row r="565" s="11" customFormat="1">
      <c r="B565" s="232"/>
      <c r="C565" s="233"/>
      <c r="D565" s="234" t="s">
        <v>185</v>
      </c>
      <c r="E565" s="235" t="s">
        <v>22</v>
      </c>
      <c r="F565" s="236" t="s">
        <v>864</v>
      </c>
      <c r="G565" s="233"/>
      <c r="H565" s="237">
        <v>21.75</v>
      </c>
      <c r="I565" s="238"/>
      <c r="J565" s="233"/>
      <c r="K565" s="233"/>
      <c r="L565" s="239"/>
      <c r="M565" s="240"/>
      <c r="N565" s="241"/>
      <c r="O565" s="241"/>
      <c r="P565" s="241"/>
      <c r="Q565" s="241"/>
      <c r="R565" s="241"/>
      <c r="S565" s="241"/>
      <c r="T565" s="242"/>
      <c r="AT565" s="243" t="s">
        <v>185</v>
      </c>
      <c r="AU565" s="243" t="s">
        <v>87</v>
      </c>
      <c r="AV565" s="11" t="s">
        <v>87</v>
      </c>
      <c r="AW565" s="11" t="s">
        <v>41</v>
      </c>
      <c r="AX565" s="11" t="s">
        <v>78</v>
      </c>
      <c r="AY565" s="243" t="s">
        <v>168</v>
      </c>
    </row>
    <row r="566" s="12" customFormat="1">
      <c r="B566" s="244"/>
      <c r="C566" s="245"/>
      <c r="D566" s="234" t="s">
        <v>185</v>
      </c>
      <c r="E566" s="246" t="s">
        <v>22</v>
      </c>
      <c r="F566" s="247" t="s">
        <v>865</v>
      </c>
      <c r="G566" s="245"/>
      <c r="H566" s="246" t="s">
        <v>22</v>
      </c>
      <c r="I566" s="248"/>
      <c r="J566" s="245"/>
      <c r="K566" s="245"/>
      <c r="L566" s="249"/>
      <c r="M566" s="250"/>
      <c r="N566" s="251"/>
      <c r="O566" s="251"/>
      <c r="P566" s="251"/>
      <c r="Q566" s="251"/>
      <c r="R566" s="251"/>
      <c r="S566" s="251"/>
      <c r="T566" s="252"/>
      <c r="AT566" s="253" t="s">
        <v>185</v>
      </c>
      <c r="AU566" s="253" t="s">
        <v>87</v>
      </c>
      <c r="AV566" s="12" t="s">
        <v>24</v>
      </c>
      <c r="AW566" s="12" t="s">
        <v>41</v>
      </c>
      <c r="AX566" s="12" t="s">
        <v>78</v>
      </c>
      <c r="AY566" s="253" t="s">
        <v>168</v>
      </c>
    </row>
    <row r="567" s="11" customFormat="1">
      <c r="B567" s="232"/>
      <c r="C567" s="233"/>
      <c r="D567" s="234" t="s">
        <v>185</v>
      </c>
      <c r="E567" s="235" t="s">
        <v>22</v>
      </c>
      <c r="F567" s="236" t="s">
        <v>866</v>
      </c>
      <c r="G567" s="233"/>
      <c r="H567" s="237">
        <v>17.192</v>
      </c>
      <c r="I567" s="238"/>
      <c r="J567" s="233"/>
      <c r="K567" s="233"/>
      <c r="L567" s="239"/>
      <c r="M567" s="240"/>
      <c r="N567" s="241"/>
      <c r="O567" s="241"/>
      <c r="P567" s="241"/>
      <c r="Q567" s="241"/>
      <c r="R567" s="241"/>
      <c r="S567" s="241"/>
      <c r="T567" s="242"/>
      <c r="AT567" s="243" t="s">
        <v>185</v>
      </c>
      <c r="AU567" s="243" t="s">
        <v>87</v>
      </c>
      <c r="AV567" s="11" t="s">
        <v>87</v>
      </c>
      <c r="AW567" s="11" t="s">
        <v>41</v>
      </c>
      <c r="AX567" s="11" t="s">
        <v>78</v>
      </c>
      <c r="AY567" s="243" t="s">
        <v>168</v>
      </c>
    </row>
    <row r="568" s="12" customFormat="1">
      <c r="B568" s="244"/>
      <c r="C568" s="245"/>
      <c r="D568" s="234" t="s">
        <v>185</v>
      </c>
      <c r="E568" s="246" t="s">
        <v>22</v>
      </c>
      <c r="F568" s="247" t="s">
        <v>417</v>
      </c>
      <c r="G568" s="245"/>
      <c r="H568" s="246" t="s">
        <v>22</v>
      </c>
      <c r="I568" s="248"/>
      <c r="J568" s="245"/>
      <c r="K568" s="245"/>
      <c r="L568" s="249"/>
      <c r="M568" s="250"/>
      <c r="N568" s="251"/>
      <c r="O568" s="251"/>
      <c r="P568" s="251"/>
      <c r="Q568" s="251"/>
      <c r="R568" s="251"/>
      <c r="S568" s="251"/>
      <c r="T568" s="252"/>
      <c r="AT568" s="253" t="s">
        <v>185</v>
      </c>
      <c r="AU568" s="253" t="s">
        <v>87</v>
      </c>
      <c r="AV568" s="12" t="s">
        <v>24</v>
      </c>
      <c r="AW568" s="12" t="s">
        <v>41</v>
      </c>
      <c r="AX568" s="12" t="s">
        <v>78</v>
      </c>
      <c r="AY568" s="253" t="s">
        <v>168</v>
      </c>
    </row>
    <row r="569" s="12" customFormat="1">
      <c r="B569" s="244"/>
      <c r="C569" s="245"/>
      <c r="D569" s="234" t="s">
        <v>185</v>
      </c>
      <c r="E569" s="246" t="s">
        <v>22</v>
      </c>
      <c r="F569" s="247" t="s">
        <v>867</v>
      </c>
      <c r="G569" s="245"/>
      <c r="H569" s="246" t="s">
        <v>22</v>
      </c>
      <c r="I569" s="248"/>
      <c r="J569" s="245"/>
      <c r="K569" s="245"/>
      <c r="L569" s="249"/>
      <c r="M569" s="250"/>
      <c r="N569" s="251"/>
      <c r="O569" s="251"/>
      <c r="P569" s="251"/>
      <c r="Q569" s="251"/>
      <c r="R569" s="251"/>
      <c r="S569" s="251"/>
      <c r="T569" s="252"/>
      <c r="AT569" s="253" t="s">
        <v>185</v>
      </c>
      <c r="AU569" s="253" t="s">
        <v>87</v>
      </c>
      <c r="AV569" s="12" t="s">
        <v>24</v>
      </c>
      <c r="AW569" s="12" t="s">
        <v>41</v>
      </c>
      <c r="AX569" s="12" t="s">
        <v>78</v>
      </c>
      <c r="AY569" s="253" t="s">
        <v>168</v>
      </c>
    </row>
    <row r="570" s="11" customFormat="1">
      <c r="B570" s="232"/>
      <c r="C570" s="233"/>
      <c r="D570" s="234" t="s">
        <v>185</v>
      </c>
      <c r="E570" s="235" t="s">
        <v>22</v>
      </c>
      <c r="F570" s="236" t="s">
        <v>868</v>
      </c>
      <c r="G570" s="233"/>
      <c r="H570" s="237">
        <v>4.5590000000000002</v>
      </c>
      <c r="I570" s="238"/>
      <c r="J570" s="233"/>
      <c r="K570" s="233"/>
      <c r="L570" s="239"/>
      <c r="M570" s="240"/>
      <c r="N570" s="241"/>
      <c r="O570" s="241"/>
      <c r="P570" s="241"/>
      <c r="Q570" s="241"/>
      <c r="R570" s="241"/>
      <c r="S570" s="241"/>
      <c r="T570" s="242"/>
      <c r="AT570" s="243" t="s">
        <v>185</v>
      </c>
      <c r="AU570" s="243" t="s">
        <v>87</v>
      </c>
      <c r="AV570" s="11" t="s">
        <v>87</v>
      </c>
      <c r="AW570" s="11" t="s">
        <v>41</v>
      </c>
      <c r="AX570" s="11" t="s">
        <v>78</v>
      </c>
      <c r="AY570" s="243" t="s">
        <v>168</v>
      </c>
    </row>
    <row r="571" s="12" customFormat="1">
      <c r="B571" s="244"/>
      <c r="C571" s="245"/>
      <c r="D571" s="234" t="s">
        <v>185</v>
      </c>
      <c r="E571" s="246" t="s">
        <v>22</v>
      </c>
      <c r="F571" s="247" t="s">
        <v>869</v>
      </c>
      <c r="G571" s="245"/>
      <c r="H571" s="246" t="s">
        <v>22</v>
      </c>
      <c r="I571" s="248"/>
      <c r="J571" s="245"/>
      <c r="K571" s="245"/>
      <c r="L571" s="249"/>
      <c r="M571" s="250"/>
      <c r="N571" s="251"/>
      <c r="O571" s="251"/>
      <c r="P571" s="251"/>
      <c r="Q571" s="251"/>
      <c r="R571" s="251"/>
      <c r="S571" s="251"/>
      <c r="T571" s="252"/>
      <c r="AT571" s="253" t="s">
        <v>185</v>
      </c>
      <c r="AU571" s="253" t="s">
        <v>87</v>
      </c>
      <c r="AV571" s="12" t="s">
        <v>24</v>
      </c>
      <c r="AW571" s="12" t="s">
        <v>41</v>
      </c>
      <c r="AX571" s="12" t="s">
        <v>78</v>
      </c>
      <c r="AY571" s="253" t="s">
        <v>168</v>
      </c>
    </row>
    <row r="572" s="11" customFormat="1">
      <c r="B572" s="232"/>
      <c r="C572" s="233"/>
      <c r="D572" s="234" t="s">
        <v>185</v>
      </c>
      <c r="E572" s="235" t="s">
        <v>22</v>
      </c>
      <c r="F572" s="236" t="s">
        <v>870</v>
      </c>
      <c r="G572" s="233"/>
      <c r="H572" s="237">
        <v>2.6800000000000002</v>
      </c>
      <c r="I572" s="238"/>
      <c r="J572" s="233"/>
      <c r="K572" s="233"/>
      <c r="L572" s="239"/>
      <c r="M572" s="240"/>
      <c r="N572" s="241"/>
      <c r="O572" s="241"/>
      <c r="P572" s="241"/>
      <c r="Q572" s="241"/>
      <c r="R572" s="241"/>
      <c r="S572" s="241"/>
      <c r="T572" s="242"/>
      <c r="AT572" s="243" t="s">
        <v>185</v>
      </c>
      <c r="AU572" s="243" t="s">
        <v>87</v>
      </c>
      <c r="AV572" s="11" t="s">
        <v>87</v>
      </c>
      <c r="AW572" s="11" t="s">
        <v>41</v>
      </c>
      <c r="AX572" s="11" t="s">
        <v>78</v>
      </c>
      <c r="AY572" s="243" t="s">
        <v>168</v>
      </c>
    </row>
    <row r="573" s="12" customFormat="1">
      <c r="B573" s="244"/>
      <c r="C573" s="245"/>
      <c r="D573" s="234" t="s">
        <v>185</v>
      </c>
      <c r="E573" s="246" t="s">
        <v>22</v>
      </c>
      <c r="F573" s="247" t="s">
        <v>871</v>
      </c>
      <c r="G573" s="245"/>
      <c r="H573" s="246" t="s">
        <v>22</v>
      </c>
      <c r="I573" s="248"/>
      <c r="J573" s="245"/>
      <c r="K573" s="245"/>
      <c r="L573" s="249"/>
      <c r="M573" s="250"/>
      <c r="N573" s="251"/>
      <c r="O573" s="251"/>
      <c r="P573" s="251"/>
      <c r="Q573" s="251"/>
      <c r="R573" s="251"/>
      <c r="S573" s="251"/>
      <c r="T573" s="252"/>
      <c r="AT573" s="253" t="s">
        <v>185</v>
      </c>
      <c r="AU573" s="253" t="s">
        <v>87</v>
      </c>
      <c r="AV573" s="12" t="s">
        <v>24</v>
      </c>
      <c r="AW573" s="12" t="s">
        <v>41</v>
      </c>
      <c r="AX573" s="12" t="s">
        <v>78</v>
      </c>
      <c r="AY573" s="253" t="s">
        <v>168</v>
      </c>
    </row>
    <row r="574" s="11" customFormat="1">
      <c r="B574" s="232"/>
      <c r="C574" s="233"/>
      <c r="D574" s="234" t="s">
        <v>185</v>
      </c>
      <c r="E574" s="235" t="s">
        <v>22</v>
      </c>
      <c r="F574" s="236" t="s">
        <v>872</v>
      </c>
      <c r="G574" s="233"/>
      <c r="H574" s="237">
        <v>87.680000000000007</v>
      </c>
      <c r="I574" s="238"/>
      <c r="J574" s="233"/>
      <c r="K574" s="233"/>
      <c r="L574" s="239"/>
      <c r="M574" s="240"/>
      <c r="N574" s="241"/>
      <c r="O574" s="241"/>
      <c r="P574" s="241"/>
      <c r="Q574" s="241"/>
      <c r="R574" s="241"/>
      <c r="S574" s="241"/>
      <c r="T574" s="242"/>
      <c r="AT574" s="243" t="s">
        <v>185</v>
      </c>
      <c r="AU574" s="243" t="s">
        <v>87</v>
      </c>
      <c r="AV574" s="11" t="s">
        <v>87</v>
      </c>
      <c r="AW574" s="11" t="s">
        <v>41</v>
      </c>
      <c r="AX574" s="11" t="s">
        <v>78</v>
      </c>
      <c r="AY574" s="243" t="s">
        <v>168</v>
      </c>
    </row>
    <row r="575" s="12" customFormat="1">
      <c r="B575" s="244"/>
      <c r="C575" s="245"/>
      <c r="D575" s="234" t="s">
        <v>185</v>
      </c>
      <c r="E575" s="246" t="s">
        <v>22</v>
      </c>
      <c r="F575" s="247" t="s">
        <v>873</v>
      </c>
      <c r="G575" s="245"/>
      <c r="H575" s="246" t="s">
        <v>22</v>
      </c>
      <c r="I575" s="248"/>
      <c r="J575" s="245"/>
      <c r="K575" s="245"/>
      <c r="L575" s="249"/>
      <c r="M575" s="250"/>
      <c r="N575" s="251"/>
      <c r="O575" s="251"/>
      <c r="P575" s="251"/>
      <c r="Q575" s="251"/>
      <c r="R575" s="251"/>
      <c r="S575" s="251"/>
      <c r="T575" s="252"/>
      <c r="AT575" s="253" t="s">
        <v>185</v>
      </c>
      <c r="AU575" s="253" t="s">
        <v>87</v>
      </c>
      <c r="AV575" s="12" t="s">
        <v>24</v>
      </c>
      <c r="AW575" s="12" t="s">
        <v>41</v>
      </c>
      <c r="AX575" s="12" t="s">
        <v>78</v>
      </c>
      <c r="AY575" s="253" t="s">
        <v>168</v>
      </c>
    </row>
    <row r="576" s="11" customFormat="1">
      <c r="B576" s="232"/>
      <c r="C576" s="233"/>
      <c r="D576" s="234" t="s">
        <v>185</v>
      </c>
      <c r="E576" s="235" t="s">
        <v>22</v>
      </c>
      <c r="F576" s="236" t="s">
        <v>874</v>
      </c>
      <c r="G576" s="233"/>
      <c r="H576" s="237">
        <v>11.550000000000001</v>
      </c>
      <c r="I576" s="238"/>
      <c r="J576" s="233"/>
      <c r="K576" s="233"/>
      <c r="L576" s="239"/>
      <c r="M576" s="240"/>
      <c r="N576" s="241"/>
      <c r="O576" s="241"/>
      <c r="P576" s="241"/>
      <c r="Q576" s="241"/>
      <c r="R576" s="241"/>
      <c r="S576" s="241"/>
      <c r="T576" s="242"/>
      <c r="AT576" s="243" t="s">
        <v>185</v>
      </c>
      <c r="AU576" s="243" t="s">
        <v>87</v>
      </c>
      <c r="AV576" s="11" t="s">
        <v>87</v>
      </c>
      <c r="AW576" s="11" t="s">
        <v>41</v>
      </c>
      <c r="AX576" s="11" t="s">
        <v>78</v>
      </c>
      <c r="AY576" s="243" t="s">
        <v>168</v>
      </c>
    </row>
    <row r="577" s="12" customFormat="1">
      <c r="B577" s="244"/>
      <c r="C577" s="245"/>
      <c r="D577" s="234" t="s">
        <v>185</v>
      </c>
      <c r="E577" s="246" t="s">
        <v>22</v>
      </c>
      <c r="F577" s="247" t="s">
        <v>875</v>
      </c>
      <c r="G577" s="245"/>
      <c r="H577" s="246" t="s">
        <v>22</v>
      </c>
      <c r="I577" s="248"/>
      <c r="J577" s="245"/>
      <c r="K577" s="245"/>
      <c r="L577" s="249"/>
      <c r="M577" s="250"/>
      <c r="N577" s="251"/>
      <c r="O577" s="251"/>
      <c r="P577" s="251"/>
      <c r="Q577" s="251"/>
      <c r="R577" s="251"/>
      <c r="S577" s="251"/>
      <c r="T577" s="252"/>
      <c r="AT577" s="253" t="s">
        <v>185</v>
      </c>
      <c r="AU577" s="253" t="s">
        <v>87</v>
      </c>
      <c r="AV577" s="12" t="s">
        <v>24</v>
      </c>
      <c r="AW577" s="12" t="s">
        <v>41</v>
      </c>
      <c r="AX577" s="12" t="s">
        <v>78</v>
      </c>
      <c r="AY577" s="253" t="s">
        <v>168</v>
      </c>
    </row>
    <row r="578" s="11" customFormat="1">
      <c r="B578" s="232"/>
      <c r="C578" s="233"/>
      <c r="D578" s="234" t="s">
        <v>185</v>
      </c>
      <c r="E578" s="235" t="s">
        <v>22</v>
      </c>
      <c r="F578" s="236" t="s">
        <v>876</v>
      </c>
      <c r="G578" s="233"/>
      <c r="H578" s="237">
        <v>28.303999999999998</v>
      </c>
      <c r="I578" s="238"/>
      <c r="J578" s="233"/>
      <c r="K578" s="233"/>
      <c r="L578" s="239"/>
      <c r="M578" s="240"/>
      <c r="N578" s="241"/>
      <c r="O578" s="241"/>
      <c r="P578" s="241"/>
      <c r="Q578" s="241"/>
      <c r="R578" s="241"/>
      <c r="S578" s="241"/>
      <c r="T578" s="242"/>
      <c r="AT578" s="243" t="s">
        <v>185</v>
      </c>
      <c r="AU578" s="243" t="s">
        <v>87</v>
      </c>
      <c r="AV578" s="11" t="s">
        <v>87</v>
      </c>
      <c r="AW578" s="11" t="s">
        <v>41</v>
      </c>
      <c r="AX578" s="11" t="s">
        <v>78</v>
      </c>
      <c r="AY578" s="243" t="s">
        <v>168</v>
      </c>
    </row>
    <row r="579" s="12" customFormat="1">
      <c r="B579" s="244"/>
      <c r="C579" s="245"/>
      <c r="D579" s="234" t="s">
        <v>185</v>
      </c>
      <c r="E579" s="246" t="s">
        <v>22</v>
      </c>
      <c r="F579" s="247" t="s">
        <v>877</v>
      </c>
      <c r="G579" s="245"/>
      <c r="H579" s="246" t="s">
        <v>22</v>
      </c>
      <c r="I579" s="248"/>
      <c r="J579" s="245"/>
      <c r="K579" s="245"/>
      <c r="L579" s="249"/>
      <c r="M579" s="250"/>
      <c r="N579" s="251"/>
      <c r="O579" s="251"/>
      <c r="P579" s="251"/>
      <c r="Q579" s="251"/>
      <c r="R579" s="251"/>
      <c r="S579" s="251"/>
      <c r="T579" s="252"/>
      <c r="AT579" s="253" t="s">
        <v>185</v>
      </c>
      <c r="AU579" s="253" t="s">
        <v>87</v>
      </c>
      <c r="AV579" s="12" t="s">
        <v>24</v>
      </c>
      <c r="AW579" s="12" t="s">
        <v>41</v>
      </c>
      <c r="AX579" s="12" t="s">
        <v>78</v>
      </c>
      <c r="AY579" s="253" t="s">
        <v>168</v>
      </c>
    </row>
    <row r="580" s="11" customFormat="1">
      <c r="B580" s="232"/>
      <c r="C580" s="233"/>
      <c r="D580" s="234" t="s">
        <v>185</v>
      </c>
      <c r="E580" s="235" t="s">
        <v>22</v>
      </c>
      <c r="F580" s="236" t="s">
        <v>853</v>
      </c>
      <c r="G580" s="233"/>
      <c r="H580" s="237">
        <v>14.119999999999999</v>
      </c>
      <c r="I580" s="238"/>
      <c r="J580" s="233"/>
      <c r="K580" s="233"/>
      <c r="L580" s="239"/>
      <c r="M580" s="240"/>
      <c r="N580" s="241"/>
      <c r="O580" s="241"/>
      <c r="P580" s="241"/>
      <c r="Q580" s="241"/>
      <c r="R580" s="241"/>
      <c r="S580" s="241"/>
      <c r="T580" s="242"/>
      <c r="AT580" s="243" t="s">
        <v>185</v>
      </c>
      <c r="AU580" s="243" t="s">
        <v>87</v>
      </c>
      <c r="AV580" s="11" t="s">
        <v>87</v>
      </c>
      <c r="AW580" s="11" t="s">
        <v>41</v>
      </c>
      <c r="AX580" s="11" t="s">
        <v>78</v>
      </c>
      <c r="AY580" s="243" t="s">
        <v>168</v>
      </c>
    </row>
    <row r="581" s="12" customFormat="1">
      <c r="B581" s="244"/>
      <c r="C581" s="245"/>
      <c r="D581" s="234" t="s">
        <v>185</v>
      </c>
      <c r="E581" s="246" t="s">
        <v>22</v>
      </c>
      <c r="F581" s="247" t="s">
        <v>878</v>
      </c>
      <c r="G581" s="245"/>
      <c r="H581" s="246" t="s">
        <v>22</v>
      </c>
      <c r="I581" s="248"/>
      <c r="J581" s="245"/>
      <c r="K581" s="245"/>
      <c r="L581" s="249"/>
      <c r="M581" s="250"/>
      <c r="N581" s="251"/>
      <c r="O581" s="251"/>
      <c r="P581" s="251"/>
      <c r="Q581" s="251"/>
      <c r="R581" s="251"/>
      <c r="S581" s="251"/>
      <c r="T581" s="252"/>
      <c r="AT581" s="253" t="s">
        <v>185</v>
      </c>
      <c r="AU581" s="253" t="s">
        <v>87</v>
      </c>
      <c r="AV581" s="12" t="s">
        <v>24</v>
      </c>
      <c r="AW581" s="12" t="s">
        <v>41</v>
      </c>
      <c r="AX581" s="12" t="s">
        <v>78</v>
      </c>
      <c r="AY581" s="253" t="s">
        <v>168</v>
      </c>
    </row>
    <row r="582" s="11" customFormat="1">
      <c r="B582" s="232"/>
      <c r="C582" s="233"/>
      <c r="D582" s="234" t="s">
        <v>185</v>
      </c>
      <c r="E582" s="235" t="s">
        <v>22</v>
      </c>
      <c r="F582" s="236" t="s">
        <v>855</v>
      </c>
      <c r="G582" s="233"/>
      <c r="H582" s="237">
        <v>12.67</v>
      </c>
      <c r="I582" s="238"/>
      <c r="J582" s="233"/>
      <c r="K582" s="233"/>
      <c r="L582" s="239"/>
      <c r="M582" s="240"/>
      <c r="N582" s="241"/>
      <c r="O582" s="241"/>
      <c r="P582" s="241"/>
      <c r="Q582" s="241"/>
      <c r="R582" s="241"/>
      <c r="S582" s="241"/>
      <c r="T582" s="242"/>
      <c r="AT582" s="243" t="s">
        <v>185</v>
      </c>
      <c r="AU582" s="243" t="s">
        <v>87</v>
      </c>
      <c r="AV582" s="11" t="s">
        <v>87</v>
      </c>
      <c r="AW582" s="11" t="s">
        <v>41</v>
      </c>
      <c r="AX582" s="11" t="s">
        <v>78</v>
      </c>
      <c r="AY582" s="243" t="s">
        <v>168</v>
      </c>
    </row>
    <row r="583" s="12" customFormat="1">
      <c r="B583" s="244"/>
      <c r="C583" s="245"/>
      <c r="D583" s="234" t="s">
        <v>185</v>
      </c>
      <c r="E583" s="246" t="s">
        <v>22</v>
      </c>
      <c r="F583" s="247" t="s">
        <v>879</v>
      </c>
      <c r="G583" s="245"/>
      <c r="H583" s="246" t="s">
        <v>22</v>
      </c>
      <c r="I583" s="248"/>
      <c r="J583" s="245"/>
      <c r="K583" s="245"/>
      <c r="L583" s="249"/>
      <c r="M583" s="250"/>
      <c r="N583" s="251"/>
      <c r="O583" s="251"/>
      <c r="P583" s="251"/>
      <c r="Q583" s="251"/>
      <c r="R583" s="251"/>
      <c r="S583" s="251"/>
      <c r="T583" s="252"/>
      <c r="AT583" s="253" t="s">
        <v>185</v>
      </c>
      <c r="AU583" s="253" t="s">
        <v>87</v>
      </c>
      <c r="AV583" s="12" t="s">
        <v>24</v>
      </c>
      <c r="AW583" s="12" t="s">
        <v>41</v>
      </c>
      <c r="AX583" s="12" t="s">
        <v>78</v>
      </c>
      <c r="AY583" s="253" t="s">
        <v>168</v>
      </c>
    </row>
    <row r="584" s="11" customFormat="1">
      <c r="B584" s="232"/>
      <c r="C584" s="233"/>
      <c r="D584" s="234" t="s">
        <v>185</v>
      </c>
      <c r="E584" s="235" t="s">
        <v>22</v>
      </c>
      <c r="F584" s="236" t="s">
        <v>880</v>
      </c>
      <c r="G584" s="233"/>
      <c r="H584" s="237">
        <v>15.08</v>
      </c>
      <c r="I584" s="238"/>
      <c r="J584" s="233"/>
      <c r="K584" s="233"/>
      <c r="L584" s="239"/>
      <c r="M584" s="240"/>
      <c r="N584" s="241"/>
      <c r="O584" s="241"/>
      <c r="P584" s="241"/>
      <c r="Q584" s="241"/>
      <c r="R584" s="241"/>
      <c r="S584" s="241"/>
      <c r="T584" s="242"/>
      <c r="AT584" s="243" t="s">
        <v>185</v>
      </c>
      <c r="AU584" s="243" t="s">
        <v>87</v>
      </c>
      <c r="AV584" s="11" t="s">
        <v>87</v>
      </c>
      <c r="AW584" s="11" t="s">
        <v>41</v>
      </c>
      <c r="AX584" s="11" t="s">
        <v>78</v>
      </c>
      <c r="AY584" s="243" t="s">
        <v>168</v>
      </c>
    </row>
    <row r="585" s="12" customFormat="1">
      <c r="B585" s="244"/>
      <c r="C585" s="245"/>
      <c r="D585" s="234" t="s">
        <v>185</v>
      </c>
      <c r="E585" s="246" t="s">
        <v>22</v>
      </c>
      <c r="F585" s="247" t="s">
        <v>881</v>
      </c>
      <c r="G585" s="245"/>
      <c r="H585" s="246" t="s">
        <v>22</v>
      </c>
      <c r="I585" s="248"/>
      <c r="J585" s="245"/>
      <c r="K585" s="245"/>
      <c r="L585" s="249"/>
      <c r="M585" s="250"/>
      <c r="N585" s="251"/>
      <c r="O585" s="251"/>
      <c r="P585" s="251"/>
      <c r="Q585" s="251"/>
      <c r="R585" s="251"/>
      <c r="S585" s="251"/>
      <c r="T585" s="252"/>
      <c r="AT585" s="253" t="s">
        <v>185</v>
      </c>
      <c r="AU585" s="253" t="s">
        <v>87</v>
      </c>
      <c r="AV585" s="12" t="s">
        <v>24</v>
      </c>
      <c r="AW585" s="12" t="s">
        <v>41</v>
      </c>
      <c r="AX585" s="12" t="s">
        <v>78</v>
      </c>
      <c r="AY585" s="253" t="s">
        <v>168</v>
      </c>
    </row>
    <row r="586" s="11" customFormat="1">
      <c r="B586" s="232"/>
      <c r="C586" s="233"/>
      <c r="D586" s="234" t="s">
        <v>185</v>
      </c>
      <c r="E586" s="235" t="s">
        <v>22</v>
      </c>
      <c r="F586" s="236" t="s">
        <v>855</v>
      </c>
      <c r="G586" s="233"/>
      <c r="H586" s="237">
        <v>12.67</v>
      </c>
      <c r="I586" s="238"/>
      <c r="J586" s="233"/>
      <c r="K586" s="233"/>
      <c r="L586" s="239"/>
      <c r="M586" s="240"/>
      <c r="N586" s="241"/>
      <c r="O586" s="241"/>
      <c r="P586" s="241"/>
      <c r="Q586" s="241"/>
      <c r="R586" s="241"/>
      <c r="S586" s="241"/>
      <c r="T586" s="242"/>
      <c r="AT586" s="243" t="s">
        <v>185</v>
      </c>
      <c r="AU586" s="243" t="s">
        <v>87</v>
      </c>
      <c r="AV586" s="11" t="s">
        <v>87</v>
      </c>
      <c r="AW586" s="11" t="s">
        <v>41</v>
      </c>
      <c r="AX586" s="11" t="s">
        <v>78</v>
      </c>
      <c r="AY586" s="243" t="s">
        <v>168</v>
      </c>
    </row>
    <row r="587" s="12" customFormat="1">
      <c r="B587" s="244"/>
      <c r="C587" s="245"/>
      <c r="D587" s="234" t="s">
        <v>185</v>
      </c>
      <c r="E587" s="246" t="s">
        <v>22</v>
      </c>
      <c r="F587" s="247" t="s">
        <v>882</v>
      </c>
      <c r="G587" s="245"/>
      <c r="H587" s="246" t="s">
        <v>22</v>
      </c>
      <c r="I587" s="248"/>
      <c r="J587" s="245"/>
      <c r="K587" s="245"/>
      <c r="L587" s="249"/>
      <c r="M587" s="250"/>
      <c r="N587" s="251"/>
      <c r="O587" s="251"/>
      <c r="P587" s="251"/>
      <c r="Q587" s="251"/>
      <c r="R587" s="251"/>
      <c r="S587" s="251"/>
      <c r="T587" s="252"/>
      <c r="AT587" s="253" t="s">
        <v>185</v>
      </c>
      <c r="AU587" s="253" t="s">
        <v>87</v>
      </c>
      <c r="AV587" s="12" t="s">
        <v>24</v>
      </c>
      <c r="AW587" s="12" t="s">
        <v>41</v>
      </c>
      <c r="AX587" s="12" t="s">
        <v>78</v>
      </c>
      <c r="AY587" s="253" t="s">
        <v>168</v>
      </c>
    </row>
    <row r="588" s="11" customFormat="1">
      <c r="B588" s="232"/>
      <c r="C588" s="233"/>
      <c r="D588" s="234" t="s">
        <v>185</v>
      </c>
      <c r="E588" s="235" t="s">
        <v>22</v>
      </c>
      <c r="F588" s="236" t="s">
        <v>860</v>
      </c>
      <c r="G588" s="233"/>
      <c r="H588" s="237">
        <v>13.16</v>
      </c>
      <c r="I588" s="238"/>
      <c r="J588" s="233"/>
      <c r="K588" s="233"/>
      <c r="L588" s="239"/>
      <c r="M588" s="240"/>
      <c r="N588" s="241"/>
      <c r="O588" s="241"/>
      <c r="P588" s="241"/>
      <c r="Q588" s="241"/>
      <c r="R588" s="241"/>
      <c r="S588" s="241"/>
      <c r="T588" s="242"/>
      <c r="AT588" s="243" t="s">
        <v>185</v>
      </c>
      <c r="AU588" s="243" t="s">
        <v>87</v>
      </c>
      <c r="AV588" s="11" t="s">
        <v>87</v>
      </c>
      <c r="AW588" s="11" t="s">
        <v>41</v>
      </c>
      <c r="AX588" s="11" t="s">
        <v>78</v>
      </c>
      <c r="AY588" s="243" t="s">
        <v>168</v>
      </c>
    </row>
    <row r="589" s="12" customFormat="1">
      <c r="B589" s="244"/>
      <c r="C589" s="245"/>
      <c r="D589" s="234" t="s">
        <v>185</v>
      </c>
      <c r="E589" s="246" t="s">
        <v>22</v>
      </c>
      <c r="F589" s="247" t="s">
        <v>883</v>
      </c>
      <c r="G589" s="245"/>
      <c r="H589" s="246" t="s">
        <v>22</v>
      </c>
      <c r="I589" s="248"/>
      <c r="J589" s="245"/>
      <c r="K589" s="245"/>
      <c r="L589" s="249"/>
      <c r="M589" s="250"/>
      <c r="N589" s="251"/>
      <c r="O589" s="251"/>
      <c r="P589" s="251"/>
      <c r="Q589" s="251"/>
      <c r="R589" s="251"/>
      <c r="S589" s="251"/>
      <c r="T589" s="252"/>
      <c r="AT589" s="253" t="s">
        <v>185</v>
      </c>
      <c r="AU589" s="253" t="s">
        <v>87</v>
      </c>
      <c r="AV589" s="12" t="s">
        <v>24</v>
      </c>
      <c r="AW589" s="12" t="s">
        <v>41</v>
      </c>
      <c r="AX589" s="12" t="s">
        <v>78</v>
      </c>
      <c r="AY589" s="253" t="s">
        <v>168</v>
      </c>
    </row>
    <row r="590" s="11" customFormat="1">
      <c r="B590" s="232"/>
      <c r="C590" s="233"/>
      <c r="D590" s="234" t="s">
        <v>185</v>
      </c>
      <c r="E590" s="235" t="s">
        <v>22</v>
      </c>
      <c r="F590" s="236" t="s">
        <v>862</v>
      </c>
      <c r="G590" s="233"/>
      <c r="H590" s="237">
        <v>12.67</v>
      </c>
      <c r="I590" s="238"/>
      <c r="J590" s="233"/>
      <c r="K590" s="233"/>
      <c r="L590" s="239"/>
      <c r="M590" s="240"/>
      <c r="N590" s="241"/>
      <c r="O590" s="241"/>
      <c r="P590" s="241"/>
      <c r="Q590" s="241"/>
      <c r="R590" s="241"/>
      <c r="S590" s="241"/>
      <c r="T590" s="242"/>
      <c r="AT590" s="243" t="s">
        <v>185</v>
      </c>
      <c r="AU590" s="243" t="s">
        <v>87</v>
      </c>
      <c r="AV590" s="11" t="s">
        <v>87</v>
      </c>
      <c r="AW590" s="11" t="s">
        <v>41</v>
      </c>
      <c r="AX590" s="11" t="s">
        <v>78</v>
      </c>
      <c r="AY590" s="243" t="s">
        <v>168</v>
      </c>
    </row>
    <row r="591" s="12" customFormat="1">
      <c r="B591" s="244"/>
      <c r="C591" s="245"/>
      <c r="D591" s="234" t="s">
        <v>185</v>
      </c>
      <c r="E591" s="246" t="s">
        <v>22</v>
      </c>
      <c r="F591" s="247" t="s">
        <v>884</v>
      </c>
      <c r="G591" s="245"/>
      <c r="H591" s="246" t="s">
        <v>22</v>
      </c>
      <c r="I591" s="248"/>
      <c r="J591" s="245"/>
      <c r="K591" s="245"/>
      <c r="L591" s="249"/>
      <c r="M591" s="250"/>
      <c r="N591" s="251"/>
      <c r="O591" s="251"/>
      <c r="P591" s="251"/>
      <c r="Q591" s="251"/>
      <c r="R591" s="251"/>
      <c r="S591" s="251"/>
      <c r="T591" s="252"/>
      <c r="AT591" s="253" t="s">
        <v>185</v>
      </c>
      <c r="AU591" s="253" t="s">
        <v>87</v>
      </c>
      <c r="AV591" s="12" t="s">
        <v>24</v>
      </c>
      <c r="AW591" s="12" t="s">
        <v>41</v>
      </c>
      <c r="AX591" s="12" t="s">
        <v>78</v>
      </c>
      <c r="AY591" s="253" t="s">
        <v>168</v>
      </c>
    </row>
    <row r="592" s="11" customFormat="1">
      <c r="B592" s="232"/>
      <c r="C592" s="233"/>
      <c r="D592" s="234" t="s">
        <v>185</v>
      </c>
      <c r="E592" s="235" t="s">
        <v>22</v>
      </c>
      <c r="F592" s="236" t="s">
        <v>885</v>
      </c>
      <c r="G592" s="233"/>
      <c r="H592" s="237">
        <v>21.75</v>
      </c>
      <c r="I592" s="238"/>
      <c r="J592" s="233"/>
      <c r="K592" s="233"/>
      <c r="L592" s="239"/>
      <c r="M592" s="240"/>
      <c r="N592" s="241"/>
      <c r="O592" s="241"/>
      <c r="P592" s="241"/>
      <c r="Q592" s="241"/>
      <c r="R592" s="241"/>
      <c r="S592" s="241"/>
      <c r="T592" s="242"/>
      <c r="AT592" s="243" t="s">
        <v>185</v>
      </c>
      <c r="AU592" s="243" t="s">
        <v>87</v>
      </c>
      <c r="AV592" s="11" t="s">
        <v>87</v>
      </c>
      <c r="AW592" s="11" t="s">
        <v>41</v>
      </c>
      <c r="AX592" s="11" t="s">
        <v>78</v>
      </c>
      <c r="AY592" s="243" t="s">
        <v>168</v>
      </c>
    </row>
    <row r="593" s="12" customFormat="1">
      <c r="B593" s="244"/>
      <c r="C593" s="245"/>
      <c r="D593" s="234" t="s">
        <v>185</v>
      </c>
      <c r="E593" s="246" t="s">
        <v>22</v>
      </c>
      <c r="F593" s="247" t="s">
        <v>886</v>
      </c>
      <c r="G593" s="245"/>
      <c r="H593" s="246" t="s">
        <v>22</v>
      </c>
      <c r="I593" s="248"/>
      <c r="J593" s="245"/>
      <c r="K593" s="245"/>
      <c r="L593" s="249"/>
      <c r="M593" s="250"/>
      <c r="N593" s="251"/>
      <c r="O593" s="251"/>
      <c r="P593" s="251"/>
      <c r="Q593" s="251"/>
      <c r="R593" s="251"/>
      <c r="S593" s="251"/>
      <c r="T593" s="252"/>
      <c r="AT593" s="253" t="s">
        <v>185</v>
      </c>
      <c r="AU593" s="253" t="s">
        <v>87</v>
      </c>
      <c r="AV593" s="12" t="s">
        <v>24</v>
      </c>
      <c r="AW593" s="12" t="s">
        <v>41</v>
      </c>
      <c r="AX593" s="12" t="s">
        <v>78</v>
      </c>
      <c r="AY593" s="253" t="s">
        <v>168</v>
      </c>
    </row>
    <row r="594" s="11" customFormat="1">
      <c r="B594" s="232"/>
      <c r="C594" s="233"/>
      <c r="D594" s="234" t="s">
        <v>185</v>
      </c>
      <c r="E594" s="235" t="s">
        <v>22</v>
      </c>
      <c r="F594" s="236" t="s">
        <v>887</v>
      </c>
      <c r="G594" s="233"/>
      <c r="H594" s="237">
        <v>17.135999999999999</v>
      </c>
      <c r="I594" s="238"/>
      <c r="J594" s="233"/>
      <c r="K594" s="233"/>
      <c r="L594" s="239"/>
      <c r="M594" s="240"/>
      <c r="N594" s="241"/>
      <c r="O594" s="241"/>
      <c r="P594" s="241"/>
      <c r="Q594" s="241"/>
      <c r="R594" s="241"/>
      <c r="S594" s="241"/>
      <c r="T594" s="242"/>
      <c r="AT594" s="243" t="s">
        <v>185</v>
      </c>
      <c r="AU594" s="243" t="s">
        <v>87</v>
      </c>
      <c r="AV594" s="11" t="s">
        <v>87</v>
      </c>
      <c r="AW594" s="11" t="s">
        <v>41</v>
      </c>
      <c r="AX594" s="11" t="s">
        <v>78</v>
      </c>
      <c r="AY594" s="243" t="s">
        <v>168</v>
      </c>
    </row>
    <row r="595" s="12" customFormat="1">
      <c r="B595" s="244"/>
      <c r="C595" s="245"/>
      <c r="D595" s="234" t="s">
        <v>185</v>
      </c>
      <c r="E595" s="246" t="s">
        <v>22</v>
      </c>
      <c r="F595" s="247" t="s">
        <v>418</v>
      </c>
      <c r="G595" s="245"/>
      <c r="H595" s="246" t="s">
        <v>22</v>
      </c>
      <c r="I595" s="248"/>
      <c r="J595" s="245"/>
      <c r="K595" s="245"/>
      <c r="L595" s="249"/>
      <c r="M595" s="250"/>
      <c r="N595" s="251"/>
      <c r="O595" s="251"/>
      <c r="P595" s="251"/>
      <c r="Q595" s="251"/>
      <c r="R595" s="251"/>
      <c r="S595" s="251"/>
      <c r="T595" s="252"/>
      <c r="AT595" s="253" t="s">
        <v>185</v>
      </c>
      <c r="AU595" s="253" t="s">
        <v>87</v>
      </c>
      <c r="AV595" s="12" t="s">
        <v>24</v>
      </c>
      <c r="AW595" s="12" t="s">
        <v>41</v>
      </c>
      <c r="AX595" s="12" t="s">
        <v>78</v>
      </c>
      <c r="AY595" s="253" t="s">
        <v>168</v>
      </c>
    </row>
    <row r="596" s="11" customFormat="1">
      <c r="B596" s="232"/>
      <c r="C596" s="233"/>
      <c r="D596" s="234" t="s">
        <v>185</v>
      </c>
      <c r="E596" s="235" t="s">
        <v>22</v>
      </c>
      <c r="F596" s="236" t="s">
        <v>888</v>
      </c>
      <c r="G596" s="233"/>
      <c r="H596" s="237">
        <v>24.375</v>
      </c>
      <c r="I596" s="238"/>
      <c r="J596" s="233"/>
      <c r="K596" s="233"/>
      <c r="L596" s="239"/>
      <c r="M596" s="240"/>
      <c r="N596" s="241"/>
      <c r="O596" s="241"/>
      <c r="P596" s="241"/>
      <c r="Q596" s="241"/>
      <c r="R596" s="241"/>
      <c r="S596" s="241"/>
      <c r="T596" s="242"/>
      <c r="AT596" s="243" t="s">
        <v>185</v>
      </c>
      <c r="AU596" s="243" t="s">
        <v>87</v>
      </c>
      <c r="AV596" s="11" t="s">
        <v>87</v>
      </c>
      <c r="AW596" s="11" t="s">
        <v>41</v>
      </c>
      <c r="AX596" s="11" t="s">
        <v>78</v>
      </c>
      <c r="AY596" s="243" t="s">
        <v>168</v>
      </c>
    </row>
    <row r="597" s="12" customFormat="1">
      <c r="B597" s="244"/>
      <c r="C597" s="245"/>
      <c r="D597" s="234" t="s">
        <v>185</v>
      </c>
      <c r="E597" s="246" t="s">
        <v>22</v>
      </c>
      <c r="F597" s="247" t="s">
        <v>889</v>
      </c>
      <c r="G597" s="245"/>
      <c r="H597" s="246" t="s">
        <v>22</v>
      </c>
      <c r="I597" s="248"/>
      <c r="J597" s="245"/>
      <c r="K597" s="245"/>
      <c r="L597" s="249"/>
      <c r="M597" s="250"/>
      <c r="N597" s="251"/>
      <c r="O597" s="251"/>
      <c r="P597" s="251"/>
      <c r="Q597" s="251"/>
      <c r="R597" s="251"/>
      <c r="S597" s="251"/>
      <c r="T597" s="252"/>
      <c r="AT597" s="253" t="s">
        <v>185</v>
      </c>
      <c r="AU597" s="253" t="s">
        <v>87</v>
      </c>
      <c r="AV597" s="12" t="s">
        <v>24</v>
      </c>
      <c r="AW597" s="12" t="s">
        <v>41</v>
      </c>
      <c r="AX597" s="12" t="s">
        <v>78</v>
      </c>
      <c r="AY597" s="253" t="s">
        <v>168</v>
      </c>
    </row>
    <row r="598" s="12" customFormat="1">
      <c r="B598" s="244"/>
      <c r="C598" s="245"/>
      <c r="D598" s="234" t="s">
        <v>185</v>
      </c>
      <c r="E598" s="246" t="s">
        <v>22</v>
      </c>
      <c r="F598" s="247" t="s">
        <v>358</v>
      </c>
      <c r="G598" s="245"/>
      <c r="H598" s="246" t="s">
        <v>22</v>
      </c>
      <c r="I598" s="248"/>
      <c r="J598" s="245"/>
      <c r="K598" s="245"/>
      <c r="L598" s="249"/>
      <c r="M598" s="250"/>
      <c r="N598" s="251"/>
      <c r="O598" s="251"/>
      <c r="P598" s="251"/>
      <c r="Q598" s="251"/>
      <c r="R598" s="251"/>
      <c r="S598" s="251"/>
      <c r="T598" s="252"/>
      <c r="AT598" s="253" t="s">
        <v>185</v>
      </c>
      <c r="AU598" s="253" t="s">
        <v>87</v>
      </c>
      <c r="AV598" s="12" t="s">
        <v>24</v>
      </c>
      <c r="AW598" s="12" t="s">
        <v>41</v>
      </c>
      <c r="AX598" s="12" t="s">
        <v>78</v>
      </c>
      <c r="AY598" s="253" t="s">
        <v>168</v>
      </c>
    </row>
    <row r="599" s="11" customFormat="1">
      <c r="B599" s="232"/>
      <c r="C599" s="233"/>
      <c r="D599" s="234" t="s">
        <v>185</v>
      </c>
      <c r="E599" s="235" t="s">
        <v>22</v>
      </c>
      <c r="F599" s="236" t="s">
        <v>890</v>
      </c>
      <c r="G599" s="233"/>
      <c r="H599" s="237">
        <v>2.1600000000000001</v>
      </c>
      <c r="I599" s="238"/>
      <c r="J599" s="233"/>
      <c r="K599" s="233"/>
      <c r="L599" s="239"/>
      <c r="M599" s="240"/>
      <c r="N599" s="241"/>
      <c r="O599" s="241"/>
      <c r="P599" s="241"/>
      <c r="Q599" s="241"/>
      <c r="R599" s="241"/>
      <c r="S599" s="241"/>
      <c r="T599" s="242"/>
      <c r="AT599" s="243" t="s">
        <v>185</v>
      </c>
      <c r="AU599" s="243" t="s">
        <v>87</v>
      </c>
      <c r="AV599" s="11" t="s">
        <v>87</v>
      </c>
      <c r="AW599" s="11" t="s">
        <v>41</v>
      </c>
      <c r="AX599" s="11" t="s">
        <v>78</v>
      </c>
      <c r="AY599" s="243" t="s">
        <v>168</v>
      </c>
    </row>
    <row r="600" s="12" customFormat="1">
      <c r="B600" s="244"/>
      <c r="C600" s="245"/>
      <c r="D600" s="234" t="s">
        <v>185</v>
      </c>
      <c r="E600" s="246" t="s">
        <v>22</v>
      </c>
      <c r="F600" s="247" t="s">
        <v>361</v>
      </c>
      <c r="G600" s="245"/>
      <c r="H600" s="246" t="s">
        <v>22</v>
      </c>
      <c r="I600" s="248"/>
      <c r="J600" s="245"/>
      <c r="K600" s="245"/>
      <c r="L600" s="249"/>
      <c r="M600" s="250"/>
      <c r="N600" s="251"/>
      <c r="O600" s="251"/>
      <c r="P600" s="251"/>
      <c r="Q600" s="251"/>
      <c r="R600" s="251"/>
      <c r="S600" s="251"/>
      <c r="T600" s="252"/>
      <c r="AT600" s="253" t="s">
        <v>185</v>
      </c>
      <c r="AU600" s="253" t="s">
        <v>87</v>
      </c>
      <c r="AV600" s="12" t="s">
        <v>24</v>
      </c>
      <c r="AW600" s="12" t="s">
        <v>41</v>
      </c>
      <c r="AX600" s="12" t="s">
        <v>78</v>
      </c>
      <c r="AY600" s="253" t="s">
        <v>168</v>
      </c>
    </row>
    <row r="601" s="12" customFormat="1">
      <c r="B601" s="244"/>
      <c r="C601" s="245"/>
      <c r="D601" s="234" t="s">
        <v>185</v>
      </c>
      <c r="E601" s="246" t="s">
        <v>22</v>
      </c>
      <c r="F601" s="247" t="s">
        <v>891</v>
      </c>
      <c r="G601" s="245"/>
      <c r="H601" s="246" t="s">
        <v>22</v>
      </c>
      <c r="I601" s="248"/>
      <c r="J601" s="245"/>
      <c r="K601" s="245"/>
      <c r="L601" s="249"/>
      <c r="M601" s="250"/>
      <c r="N601" s="251"/>
      <c r="O601" s="251"/>
      <c r="P601" s="251"/>
      <c r="Q601" s="251"/>
      <c r="R601" s="251"/>
      <c r="S601" s="251"/>
      <c r="T601" s="252"/>
      <c r="AT601" s="253" t="s">
        <v>185</v>
      </c>
      <c r="AU601" s="253" t="s">
        <v>87</v>
      </c>
      <c r="AV601" s="12" t="s">
        <v>24</v>
      </c>
      <c r="AW601" s="12" t="s">
        <v>41</v>
      </c>
      <c r="AX601" s="12" t="s">
        <v>78</v>
      </c>
      <c r="AY601" s="253" t="s">
        <v>168</v>
      </c>
    </row>
    <row r="602" s="11" customFormat="1">
      <c r="B602" s="232"/>
      <c r="C602" s="233"/>
      <c r="D602" s="234" t="s">
        <v>185</v>
      </c>
      <c r="E602" s="235" t="s">
        <v>22</v>
      </c>
      <c r="F602" s="236" t="s">
        <v>892</v>
      </c>
      <c r="G602" s="233"/>
      <c r="H602" s="237">
        <v>3.3799999999999999</v>
      </c>
      <c r="I602" s="238"/>
      <c r="J602" s="233"/>
      <c r="K602" s="233"/>
      <c r="L602" s="239"/>
      <c r="M602" s="240"/>
      <c r="N602" s="241"/>
      <c r="O602" s="241"/>
      <c r="P602" s="241"/>
      <c r="Q602" s="241"/>
      <c r="R602" s="241"/>
      <c r="S602" s="241"/>
      <c r="T602" s="242"/>
      <c r="AT602" s="243" t="s">
        <v>185</v>
      </c>
      <c r="AU602" s="243" t="s">
        <v>87</v>
      </c>
      <c r="AV602" s="11" t="s">
        <v>87</v>
      </c>
      <c r="AW602" s="11" t="s">
        <v>41</v>
      </c>
      <c r="AX602" s="11" t="s">
        <v>78</v>
      </c>
      <c r="AY602" s="243" t="s">
        <v>168</v>
      </c>
    </row>
    <row r="603" s="12" customFormat="1">
      <c r="B603" s="244"/>
      <c r="C603" s="245"/>
      <c r="D603" s="234" t="s">
        <v>185</v>
      </c>
      <c r="E603" s="246" t="s">
        <v>22</v>
      </c>
      <c r="F603" s="247" t="s">
        <v>893</v>
      </c>
      <c r="G603" s="245"/>
      <c r="H603" s="246" t="s">
        <v>22</v>
      </c>
      <c r="I603" s="248"/>
      <c r="J603" s="245"/>
      <c r="K603" s="245"/>
      <c r="L603" s="249"/>
      <c r="M603" s="250"/>
      <c r="N603" s="251"/>
      <c r="O603" s="251"/>
      <c r="P603" s="251"/>
      <c r="Q603" s="251"/>
      <c r="R603" s="251"/>
      <c r="S603" s="251"/>
      <c r="T603" s="252"/>
      <c r="AT603" s="253" t="s">
        <v>185</v>
      </c>
      <c r="AU603" s="253" t="s">
        <v>87</v>
      </c>
      <c r="AV603" s="12" t="s">
        <v>24</v>
      </c>
      <c r="AW603" s="12" t="s">
        <v>41</v>
      </c>
      <c r="AX603" s="12" t="s">
        <v>78</v>
      </c>
      <c r="AY603" s="253" t="s">
        <v>168</v>
      </c>
    </row>
    <row r="604" s="11" customFormat="1">
      <c r="B604" s="232"/>
      <c r="C604" s="233"/>
      <c r="D604" s="234" t="s">
        <v>185</v>
      </c>
      <c r="E604" s="235" t="s">
        <v>22</v>
      </c>
      <c r="F604" s="236" t="s">
        <v>894</v>
      </c>
      <c r="G604" s="233"/>
      <c r="H604" s="237">
        <v>14.18</v>
      </c>
      <c r="I604" s="238"/>
      <c r="J604" s="233"/>
      <c r="K604" s="233"/>
      <c r="L604" s="239"/>
      <c r="M604" s="240"/>
      <c r="N604" s="241"/>
      <c r="O604" s="241"/>
      <c r="P604" s="241"/>
      <c r="Q604" s="241"/>
      <c r="R604" s="241"/>
      <c r="S604" s="241"/>
      <c r="T604" s="242"/>
      <c r="AT604" s="243" t="s">
        <v>185</v>
      </c>
      <c r="AU604" s="243" t="s">
        <v>87</v>
      </c>
      <c r="AV604" s="11" t="s">
        <v>87</v>
      </c>
      <c r="AW604" s="11" t="s">
        <v>41</v>
      </c>
      <c r="AX604" s="11" t="s">
        <v>78</v>
      </c>
      <c r="AY604" s="243" t="s">
        <v>168</v>
      </c>
    </row>
    <row r="605" s="12" customFormat="1">
      <c r="B605" s="244"/>
      <c r="C605" s="245"/>
      <c r="D605" s="234" t="s">
        <v>185</v>
      </c>
      <c r="E605" s="246" t="s">
        <v>22</v>
      </c>
      <c r="F605" s="247" t="s">
        <v>895</v>
      </c>
      <c r="G605" s="245"/>
      <c r="H605" s="246" t="s">
        <v>22</v>
      </c>
      <c r="I605" s="248"/>
      <c r="J605" s="245"/>
      <c r="K605" s="245"/>
      <c r="L605" s="249"/>
      <c r="M605" s="250"/>
      <c r="N605" s="251"/>
      <c r="O605" s="251"/>
      <c r="P605" s="251"/>
      <c r="Q605" s="251"/>
      <c r="R605" s="251"/>
      <c r="S605" s="251"/>
      <c r="T605" s="252"/>
      <c r="AT605" s="253" t="s">
        <v>185</v>
      </c>
      <c r="AU605" s="253" t="s">
        <v>87</v>
      </c>
      <c r="AV605" s="12" t="s">
        <v>24</v>
      </c>
      <c r="AW605" s="12" t="s">
        <v>41</v>
      </c>
      <c r="AX605" s="12" t="s">
        <v>78</v>
      </c>
      <c r="AY605" s="253" t="s">
        <v>168</v>
      </c>
    </row>
    <row r="606" s="11" customFormat="1">
      <c r="B606" s="232"/>
      <c r="C606" s="233"/>
      <c r="D606" s="234" t="s">
        <v>185</v>
      </c>
      <c r="E606" s="235" t="s">
        <v>22</v>
      </c>
      <c r="F606" s="236" t="s">
        <v>894</v>
      </c>
      <c r="G606" s="233"/>
      <c r="H606" s="237">
        <v>14.18</v>
      </c>
      <c r="I606" s="238"/>
      <c r="J606" s="233"/>
      <c r="K606" s="233"/>
      <c r="L606" s="239"/>
      <c r="M606" s="240"/>
      <c r="N606" s="241"/>
      <c r="O606" s="241"/>
      <c r="P606" s="241"/>
      <c r="Q606" s="241"/>
      <c r="R606" s="241"/>
      <c r="S606" s="241"/>
      <c r="T606" s="242"/>
      <c r="AT606" s="243" t="s">
        <v>185</v>
      </c>
      <c r="AU606" s="243" t="s">
        <v>87</v>
      </c>
      <c r="AV606" s="11" t="s">
        <v>87</v>
      </c>
      <c r="AW606" s="11" t="s">
        <v>41</v>
      </c>
      <c r="AX606" s="11" t="s">
        <v>78</v>
      </c>
      <c r="AY606" s="243" t="s">
        <v>168</v>
      </c>
    </row>
    <row r="607" s="12" customFormat="1">
      <c r="B607" s="244"/>
      <c r="C607" s="245"/>
      <c r="D607" s="234" t="s">
        <v>185</v>
      </c>
      <c r="E607" s="246" t="s">
        <v>22</v>
      </c>
      <c r="F607" s="247" t="s">
        <v>824</v>
      </c>
      <c r="G607" s="245"/>
      <c r="H607" s="246" t="s">
        <v>22</v>
      </c>
      <c r="I607" s="248"/>
      <c r="J607" s="245"/>
      <c r="K607" s="245"/>
      <c r="L607" s="249"/>
      <c r="M607" s="250"/>
      <c r="N607" s="251"/>
      <c r="O607" s="251"/>
      <c r="P607" s="251"/>
      <c r="Q607" s="251"/>
      <c r="R607" s="251"/>
      <c r="S607" s="251"/>
      <c r="T607" s="252"/>
      <c r="AT607" s="253" t="s">
        <v>185</v>
      </c>
      <c r="AU607" s="253" t="s">
        <v>87</v>
      </c>
      <c r="AV607" s="12" t="s">
        <v>24</v>
      </c>
      <c r="AW607" s="12" t="s">
        <v>41</v>
      </c>
      <c r="AX607" s="12" t="s">
        <v>78</v>
      </c>
      <c r="AY607" s="253" t="s">
        <v>168</v>
      </c>
    </row>
    <row r="608" s="11" customFormat="1">
      <c r="B608" s="232"/>
      <c r="C608" s="233"/>
      <c r="D608" s="234" t="s">
        <v>185</v>
      </c>
      <c r="E608" s="235" t="s">
        <v>22</v>
      </c>
      <c r="F608" s="236" t="s">
        <v>896</v>
      </c>
      <c r="G608" s="233"/>
      <c r="H608" s="237">
        <v>12.060000000000001</v>
      </c>
      <c r="I608" s="238"/>
      <c r="J608" s="233"/>
      <c r="K608" s="233"/>
      <c r="L608" s="239"/>
      <c r="M608" s="240"/>
      <c r="N608" s="241"/>
      <c r="O608" s="241"/>
      <c r="P608" s="241"/>
      <c r="Q608" s="241"/>
      <c r="R608" s="241"/>
      <c r="S608" s="241"/>
      <c r="T608" s="242"/>
      <c r="AT608" s="243" t="s">
        <v>185</v>
      </c>
      <c r="AU608" s="243" t="s">
        <v>87</v>
      </c>
      <c r="AV608" s="11" t="s">
        <v>87</v>
      </c>
      <c r="AW608" s="11" t="s">
        <v>41</v>
      </c>
      <c r="AX608" s="11" t="s">
        <v>78</v>
      </c>
      <c r="AY608" s="243" t="s">
        <v>168</v>
      </c>
    </row>
    <row r="609" s="12" customFormat="1">
      <c r="B609" s="244"/>
      <c r="C609" s="245"/>
      <c r="D609" s="234" t="s">
        <v>185</v>
      </c>
      <c r="E609" s="246" t="s">
        <v>22</v>
      </c>
      <c r="F609" s="247" t="s">
        <v>416</v>
      </c>
      <c r="G609" s="245"/>
      <c r="H609" s="246" t="s">
        <v>22</v>
      </c>
      <c r="I609" s="248"/>
      <c r="J609" s="245"/>
      <c r="K609" s="245"/>
      <c r="L609" s="249"/>
      <c r="M609" s="250"/>
      <c r="N609" s="251"/>
      <c r="O609" s="251"/>
      <c r="P609" s="251"/>
      <c r="Q609" s="251"/>
      <c r="R609" s="251"/>
      <c r="S609" s="251"/>
      <c r="T609" s="252"/>
      <c r="AT609" s="253" t="s">
        <v>185</v>
      </c>
      <c r="AU609" s="253" t="s">
        <v>87</v>
      </c>
      <c r="AV609" s="12" t="s">
        <v>24</v>
      </c>
      <c r="AW609" s="12" t="s">
        <v>41</v>
      </c>
      <c r="AX609" s="12" t="s">
        <v>78</v>
      </c>
      <c r="AY609" s="253" t="s">
        <v>168</v>
      </c>
    </row>
    <row r="610" s="12" customFormat="1">
      <c r="B610" s="244"/>
      <c r="C610" s="245"/>
      <c r="D610" s="234" t="s">
        <v>185</v>
      </c>
      <c r="E610" s="246" t="s">
        <v>22</v>
      </c>
      <c r="F610" s="247" t="s">
        <v>897</v>
      </c>
      <c r="G610" s="245"/>
      <c r="H610" s="246" t="s">
        <v>22</v>
      </c>
      <c r="I610" s="248"/>
      <c r="J610" s="245"/>
      <c r="K610" s="245"/>
      <c r="L610" s="249"/>
      <c r="M610" s="250"/>
      <c r="N610" s="251"/>
      <c r="O610" s="251"/>
      <c r="P610" s="251"/>
      <c r="Q610" s="251"/>
      <c r="R610" s="251"/>
      <c r="S610" s="251"/>
      <c r="T610" s="252"/>
      <c r="AT610" s="253" t="s">
        <v>185</v>
      </c>
      <c r="AU610" s="253" t="s">
        <v>87</v>
      </c>
      <c r="AV610" s="12" t="s">
        <v>24</v>
      </c>
      <c r="AW610" s="12" t="s">
        <v>41</v>
      </c>
      <c r="AX610" s="12" t="s">
        <v>78</v>
      </c>
      <c r="AY610" s="253" t="s">
        <v>168</v>
      </c>
    </row>
    <row r="611" s="11" customFormat="1">
      <c r="B611" s="232"/>
      <c r="C611" s="233"/>
      <c r="D611" s="234" t="s">
        <v>185</v>
      </c>
      <c r="E611" s="235" t="s">
        <v>22</v>
      </c>
      <c r="F611" s="236" t="s">
        <v>892</v>
      </c>
      <c r="G611" s="233"/>
      <c r="H611" s="237">
        <v>3.3799999999999999</v>
      </c>
      <c r="I611" s="238"/>
      <c r="J611" s="233"/>
      <c r="K611" s="233"/>
      <c r="L611" s="239"/>
      <c r="M611" s="240"/>
      <c r="N611" s="241"/>
      <c r="O611" s="241"/>
      <c r="P611" s="241"/>
      <c r="Q611" s="241"/>
      <c r="R611" s="241"/>
      <c r="S611" s="241"/>
      <c r="T611" s="242"/>
      <c r="AT611" s="243" t="s">
        <v>185</v>
      </c>
      <c r="AU611" s="243" t="s">
        <v>87</v>
      </c>
      <c r="AV611" s="11" t="s">
        <v>87</v>
      </c>
      <c r="AW611" s="11" t="s">
        <v>41</v>
      </c>
      <c r="AX611" s="11" t="s">
        <v>78</v>
      </c>
      <c r="AY611" s="243" t="s">
        <v>168</v>
      </c>
    </row>
    <row r="612" s="12" customFormat="1">
      <c r="B612" s="244"/>
      <c r="C612" s="245"/>
      <c r="D612" s="234" t="s">
        <v>185</v>
      </c>
      <c r="E612" s="246" t="s">
        <v>22</v>
      </c>
      <c r="F612" s="247" t="s">
        <v>898</v>
      </c>
      <c r="G612" s="245"/>
      <c r="H612" s="246" t="s">
        <v>22</v>
      </c>
      <c r="I612" s="248"/>
      <c r="J612" s="245"/>
      <c r="K612" s="245"/>
      <c r="L612" s="249"/>
      <c r="M612" s="250"/>
      <c r="N612" s="251"/>
      <c r="O612" s="251"/>
      <c r="P612" s="251"/>
      <c r="Q612" s="251"/>
      <c r="R612" s="251"/>
      <c r="S612" s="251"/>
      <c r="T612" s="252"/>
      <c r="AT612" s="253" t="s">
        <v>185</v>
      </c>
      <c r="AU612" s="253" t="s">
        <v>87</v>
      </c>
      <c r="AV612" s="12" t="s">
        <v>24</v>
      </c>
      <c r="AW612" s="12" t="s">
        <v>41</v>
      </c>
      <c r="AX612" s="12" t="s">
        <v>78</v>
      </c>
      <c r="AY612" s="253" t="s">
        <v>168</v>
      </c>
    </row>
    <row r="613" s="11" customFormat="1">
      <c r="B613" s="232"/>
      <c r="C613" s="233"/>
      <c r="D613" s="234" t="s">
        <v>185</v>
      </c>
      <c r="E613" s="235" t="s">
        <v>22</v>
      </c>
      <c r="F613" s="236" t="s">
        <v>892</v>
      </c>
      <c r="G613" s="233"/>
      <c r="H613" s="237">
        <v>3.3799999999999999</v>
      </c>
      <c r="I613" s="238"/>
      <c r="J613" s="233"/>
      <c r="K613" s="233"/>
      <c r="L613" s="239"/>
      <c r="M613" s="240"/>
      <c r="N613" s="241"/>
      <c r="O613" s="241"/>
      <c r="P613" s="241"/>
      <c r="Q613" s="241"/>
      <c r="R613" s="241"/>
      <c r="S613" s="241"/>
      <c r="T613" s="242"/>
      <c r="AT613" s="243" t="s">
        <v>185</v>
      </c>
      <c r="AU613" s="243" t="s">
        <v>87</v>
      </c>
      <c r="AV613" s="11" t="s">
        <v>87</v>
      </c>
      <c r="AW613" s="11" t="s">
        <v>41</v>
      </c>
      <c r="AX613" s="11" t="s">
        <v>78</v>
      </c>
      <c r="AY613" s="243" t="s">
        <v>168</v>
      </c>
    </row>
    <row r="614" s="12" customFormat="1">
      <c r="B614" s="244"/>
      <c r="C614" s="245"/>
      <c r="D614" s="234" t="s">
        <v>185</v>
      </c>
      <c r="E614" s="246" t="s">
        <v>22</v>
      </c>
      <c r="F614" s="247" t="s">
        <v>899</v>
      </c>
      <c r="G614" s="245"/>
      <c r="H614" s="246" t="s">
        <v>22</v>
      </c>
      <c r="I614" s="248"/>
      <c r="J614" s="245"/>
      <c r="K614" s="245"/>
      <c r="L614" s="249"/>
      <c r="M614" s="250"/>
      <c r="N614" s="251"/>
      <c r="O614" s="251"/>
      <c r="P614" s="251"/>
      <c r="Q614" s="251"/>
      <c r="R614" s="251"/>
      <c r="S614" s="251"/>
      <c r="T614" s="252"/>
      <c r="AT614" s="253" t="s">
        <v>185</v>
      </c>
      <c r="AU614" s="253" t="s">
        <v>87</v>
      </c>
      <c r="AV614" s="12" t="s">
        <v>24</v>
      </c>
      <c r="AW614" s="12" t="s">
        <v>41</v>
      </c>
      <c r="AX614" s="12" t="s">
        <v>78</v>
      </c>
      <c r="AY614" s="253" t="s">
        <v>168</v>
      </c>
    </row>
    <row r="615" s="11" customFormat="1">
      <c r="B615" s="232"/>
      <c r="C615" s="233"/>
      <c r="D615" s="234" t="s">
        <v>185</v>
      </c>
      <c r="E615" s="235" t="s">
        <v>22</v>
      </c>
      <c r="F615" s="236" t="s">
        <v>894</v>
      </c>
      <c r="G615" s="233"/>
      <c r="H615" s="237">
        <v>14.18</v>
      </c>
      <c r="I615" s="238"/>
      <c r="J615" s="233"/>
      <c r="K615" s="233"/>
      <c r="L615" s="239"/>
      <c r="M615" s="240"/>
      <c r="N615" s="241"/>
      <c r="O615" s="241"/>
      <c r="P615" s="241"/>
      <c r="Q615" s="241"/>
      <c r="R615" s="241"/>
      <c r="S615" s="241"/>
      <c r="T615" s="242"/>
      <c r="AT615" s="243" t="s">
        <v>185</v>
      </c>
      <c r="AU615" s="243" t="s">
        <v>87</v>
      </c>
      <c r="AV615" s="11" t="s">
        <v>87</v>
      </c>
      <c r="AW615" s="11" t="s">
        <v>41</v>
      </c>
      <c r="AX615" s="11" t="s">
        <v>78</v>
      </c>
      <c r="AY615" s="243" t="s">
        <v>168</v>
      </c>
    </row>
    <row r="616" s="12" customFormat="1">
      <c r="B616" s="244"/>
      <c r="C616" s="245"/>
      <c r="D616" s="234" t="s">
        <v>185</v>
      </c>
      <c r="E616" s="246" t="s">
        <v>22</v>
      </c>
      <c r="F616" s="247" t="s">
        <v>849</v>
      </c>
      <c r="G616" s="245"/>
      <c r="H616" s="246" t="s">
        <v>22</v>
      </c>
      <c r="I616" s="248"/>
      <c r="J616" s="245"/>
      <c r="K616" s="245"/>
      <c r="L616" s="249"/>
      <c r="M616" s="250"/>
      <c r="N616" s="251"/>
      <c r="O616" s="251"/>
      <c r="P616" s="251"/>
      <c r="Q616" s="251"/>
      <c r="R616" s="251"/>
      <c r="S616" s="251"/>
      <c r="T616" s="252"/>
      <c r="AT616" s="253" t="s">
        <v>185</v>
      </c>
      <c r="AU616" s="253" t="s">
        <v>87</v>
      </c>
      <c r="AV616" s="12" t="s">
        <v>24</v>
      </c>
      <c r="AW616" s="12" t="s">
        <v>41</v>
      </c>
      <c r="AX616" s="12" t="s">
        <v>78</v>
      </c>
      <c r="AY616" s="253" t="s">
        <v>168</v>
      </c>
    </row>
    <row r="617" s="11" customFormat="1">
      <c r="B617" s="232"/>
      <c r="C617" s="233"/>
      <c r="D617" s="234" t="s">
        <v>185</v>
      </c>
      <c r="E617" s="235" t="s">
        <v>22</v>
      </c>
      <c r="F617" s="236" t="s">
        <v>900</v>
      </c>
      <c r="G617" s="233"/>
      <c r="H617" s="237">
        <v>9.3000000000000007</v>
      </c>
      <c r="I617" s="238"/>
      <c r="J617" s="233"/>
      <c r="K617" s="233"/>
      <c r="L617" s="239"/>
      <c r="M617" s="240"/>
      <c r="N617" s="241"/>
      <c r="O617" s="241"/>
      <c r="P617" s="241"/>
      <c r="Q617" s="241"/>
      <c r="R617" s="241"/>
      <c r="S617" s="241"/>
      <c r="T617" s="242"/>
      <c r="AT617" s="243" t="s">
        <v>185</v>
      </c>
      <c r="AU617" s="243" t="s">
        <v>87</v>
      </c>
      <c r="AV617" s="11" t="s">
        <v>87</v>
      </c>
      <c r="AW617" s="11" t="s">
        <v>41</v>
      </c>
      <c r="AX617" s="11" t="s">
        <v>78</v>
      </c>
      <c r="AY617" s="243" t="s">
        <v>168</v>
      </c>
    </row>
    <row r="618" s="12" customFormat="1">
      <c r="B618" s="244"/>
      <c r="C618" s="245"/>
      <c r="D618" s="234" t="s">
        <v>185</v>
      </c>
      <c r="E618" s="246" t="s">
        <v>22</v>
      </c>
      <c r="F618" s="247" t="s">
        <v>850</v>
      </c>
      <c r="G618" s="245"/>
      <c r="H618" s="246" t="s">
        <v>22</v>
      </c>
      <c r="I618" s="248"/>
      <c r="J618" s="245"/>
      <c r="K618" s="245"/>
      <c r="L618" s="249"/>
      <c r="M618" s="250"/>
      <c r="N618" s="251"/>
      <c r="O618" s="251"/>
      <c r="P618" s="251"/>
      <c r="Q618" s="251"/>
      <c r="R618" s="251"/>
      <c r="S618" s="251"/>
      <c r="T618" s="252"/>
      <c r="AT618" s="253" t="s">
        <v>185</v>
      </c>
      <c r="AU618" s="253" t="s">
        <v>87</v>
      </c>
      <c r="AV618" s="12" t="s">
        <v>24</v>
      </c>
      <c r="AW618" s="12" t="s">
        <v>41</v>
      </c>
      <c r="AX618" s="12" t="s">
        <v>78</v>
      </c>
      <c r="AY618" s="253" t="s">
        <v>168</v>
      </c>
    </row>
    <row r="619" s="11" customFormat="1">
      <c r="B619" s="232"/>
      <c r="C619" s="233"/>
      <c r="D619" s="234" t="s">
        <v>185</v>
      </c>
      <c r="E619" s="235" t="s">
        <v>22</v>
      </c>
      <c r="F619" s="236" t="s">
        <v>901</v>
      </c>
      <c r="G619" s="233"/>
      <c r="H619" s="237">
        <v>1.5</v>
      </c>
      <c r="I619" s="238"/>
      <c r="J619" s="233"/>
      <c r="K619" s="233"/>
      <c r="L619" s="239"/>
      <c r="M619" s="240"/>
      <c r="N619" s="241"/>
      <c r="O619" s="241"/>
      <c r="P619" s="241"/>
      <c r="Q619" s="241"/>
      <c r="R619" s="241"/>
      <c r="S619" s="241"/>
      <c r="T619" s="242"/>
      <c r="AT619" s="243" t="s">
        <v>185</v>
      </c>
      <c r="AU619" s="243" t="s">
        <v>87</v>
      </c>
      <c r="AV619" s="11" t="s">
        <v>87</v>
      </c>
      <c r="AW619" s="11" t="s">
        <v>41</v>
      </c>
      <c r="AX619" s="11" t="s">
        <v>78</v>
      </c>
      <c r="AY619" s="243" t="s">
        <v>168</v>
      </c>
    </row>
    <row r="620" s="12" customFormat="1">
      <c r="B620" s="244"/>
      <c r="C620" s="245"/>
      <c r="D620" s="234" t="s">
        <v>185</v>
      </c>
      <c r="E620" s="246" t="s">
        <v>22</v>
      </c>
      <c r="F620" s="247" t="s">
        <v>417</v>
      </c>
      <c r="G620" s="245"/>
      <c r="H620" s="246" t="s">
        <v>22</v>
      </c>
      <c r="I620" s="248"/>
      <c r="J620" s="245"/>
      <c r="K620" s="245"/>
      <c r="L620" s="249"/>
      <c r="M620" s="250"/>
      <c r="N620" s="251"/>
      <c r="O620" s="251"/>
      <c r="P620" s="251"/>
      <c r="Q620" s="251"/>
      <c r="R620" s="251"/>
      <c r="S620" s="251"/>
      <c r="T620" s="252"/>
      <c r="AT620" s="253" t="s">
        <v>185</v>
      </c>
      <c r="AU620" s="253" t="s">
        <v>87</v>
      </c>
      <c r="AV620" s="12" t="s">
        <v>24</v>
      </c>
      <c r="AW620" s="12" t="s">
        <v>41</v>
      </c>
      <c r="AX620" s="12" t="s">
        <v>78</v>
      </c>
      <c r="AY620" s="253" t="s">
        <v>168</v>
      </c>
    </row>
    <row r="621" s="12" customFormat="1">
      <c r="B621" s="244"/>
      <c r="C621" s="245"/>
      <c r="D621" s="234" t="s">
        <v>185</v>
      </c>
      <c r="E621" s="246" t="s">
        <v>22</v>
      </c>
      <c r="F621" s="247" t="s">
        <v>902</v>
      </c>
      <c r="G621" s="245"/>
      <c r="H621" s="246" t="s">
        <v>22</v>
      </c>
      <c r="I621" s="248"/>
      <c r="J621" s="245"/>
      <c r="K621" s="245"/>
      <c r="L621" s="249"/>
      <c r="M621" s="250"/>
      <c r="N621" s="251"/>
      <c r="O621" s="251"/>
      <c r="P621" s="251"/>
      <c r="Q621" s="251"/>
      <c r="R621" s="251"/>
      <c r="S621" s="251"/>
      <c r="T621" s="252"/>
      <c r="AT621" s="253" t="s">
        <v>185</v>
      </c>
      <c r="AU621" s="253" t="s">
        <v>87</v>
      </c>
      <c r="AV621" s="12" t="s">
        <v>24</v>
      </c>
      <c r="AW621" s="12" t="s">
        <v>41</v>
      </c>
      <c r="AX621" s="12" t="s">
        <v>78</v>
      </c>
      <c r="AY621" s="253" t="s">
        <v>168</v>
      </c>
    </row>
    <row r="622" s="11" customFormat="1">
      <c r="B622" s="232"/>
      <c r="C622" s="233"/>
      <c r="D622" s="234" t="s">
        <v>185</v>
      </c>
      <c r="E622" s="235" t="s">
        <v>22</v>
      </c>
      <c r="F622" s="236" t="s">
        <v>892</v>
      </c>
      <c r="G622" s="233"/>
      <c r="H622" s="237">
        <v>3.3799999999999999</v>
      </c>
      <c r="I622" s="238"/>
      <c r="J622" s="233"/>
      <c r="K622" s="233"/>
      <c r="L622" s="239"/>
      <c r="M622" s="240"/>
      <c r="N622" s="241"/>
      <c r="O622" s="241"/>
      <c r="P622" s="241"/>
      <c r="Q622" s="241"/>
      <c r="R622" s="241"/>
      <c r="S622" s="241"/>
      <c r="T622" s="242"/>
      <c r="AT622" s="243" t="s">
        <v>185</v>
      </c>
      <c r="AU622" s="243" t="s">
        <v>87</v>
      </c>
      <c r="AV622" s="11" t="s">
        <v>87</v>
      </c>
      <c r="AW622" s="11" t="s">
        <v>41</v>
      </c>
      <c r="AX622" s="11" t="s">
        <v>78</v>
      </c>
      <c r="AY622" s="243" t="s">
        <v>168</v>
      </c>
    </row>
    <row r="623" s="12" customFormat="1">
      <c r="B623" s="244"/>
      <c r="C623" s="245"/>
      <c r="D623" s="234" t="s">
        <v>185</v>
      </c>
      <c r="E623" s="246" t="s">
        <v>22</v>
      </c>
      <c r="F623" s="247" t="s">
        <v>903</v>
      </c>
      <c r="G623" s="245"/>
      <c r="H623" s="246" t="s">
        <v>22</v>
      </c>
      <c r="I623" s="248"/>
      <c r="J623" s="245"/>
      <c r="K623" s="245"/>
      <c r="L623" s="249"/>
      <c r="M623" s="250"/>
      <c r="N623" s="251"/>
      <c r="O623" s="251"/>
      <c r="P623" s="251"/>
      <c r="Q623" s="251"/>
      <c r="R623" s="251"/>
      <c r="S623" s="251"/>
      <c r="T623" s="252"/>
      <c r="AT623" s="253" t="s">
        <v>185</v>
      </c>
      <c r="AU623" s="253" t="s">
        <v>87</v>
      </c>
      <c r="AV623" s="12" t="s">
        <v>24</v>
      </c>
      <c r="AW623" s="12" t="s">
        <v>41</v>
      </c>
      <c r="AX623" s="12" t="s">
        <v>78</v>
      </c>
      <c r="AY623" s="253" t="s">
        <v>168</v>
      </c>
    </row>
    <row r="624" s="11" customFormat="1">
      <c r="B624" s="232"/>
      <c r="C624" s="233"/>
      <c r="D624" s="234" t="s">
        <v>185</v>
      </c>
      <c r="E624" s="235" t="s">
        <v>22</v>
      </c>
      <c r="F624" s="236" t="s">
        <v>894</v>
      </c>
      <c r="G624" s="233"/>
      <c r="H624" s="237">
        <v>14.18</v>
      </c>
      <c r="I624" s="238"/>
      <c r="J624" s="233"/>
      <c r="K624" s="233"/>
      <c r="L624" s="239"/>
      <c r="M624" s="240"/>
      <c r="N624" s="241"/>
      <c r="O624" s="241"/>
      <c r="P624" s="241"/>
      <c r="Q624" s="241"/>
      <c r="R624" s="241"/>
      <c r="S624" s="241"/>
      <c r="T624" s="242"/>
      <c r="AT624" s="243" t="s">
        <v>185</v>
      </c>
      <c r="AU624" s="243" t="s">
        <v>87</v>
      </c>
      <c r="AV624" s="11" t="s">
        <v>87</v>
      </c>
      <c r="AW624" s="11" t="s">
        <v>41</v>
      </c>
      <c r="AX624" s="11" t="s">
        <v>78</v>
      </c>
      <c r="AY624" s="243" t="s">
        <v>168</v>
      </c>
    </row>
    <row r="625" s="12" customFormat="1">
      <c r="B625" s="244"/>
      <c r="C625" s="245"/>
      <c r="D625" s="234" t="s">
        <v>185</v>
      </c>
      <c r="E625" s="246" t="s">
        <v>22</v>
      </c>
      <c r="F625" s="247" t="s">
        <v>904</v>
      </c>
      <c r="G625" s="245"/>
      <c r="H625" s="246" t="s">
        <v>22</v>
      </c>
      <c r="I625" s="248"/>
      <c r="J625" s="245"/>
      <c r="K625" s="245"/>
      <c r="L625" s="249"/>
      <c r="M625" s="250"/>
      <c r="N625" s="251"/>
      <c r="O625" s="251"/>
      <c r="P625" s="251"/>
      <c r="Q625" s="251"/>
      <c r="R625" s="251"/>
      <c r="S625" s="251"/>
      <c r="T625" s="252"/>
      <c r="AT625" s="253" t="s">
        <v>185</v>
      </c>
      <c r="AU625" s="253" t="s">
        <v>87</v>
      </c>
      <c r="AV625" s="12" t="s">
        <v>24</v>
      </c>
      <c r="AW625" s="12" t="s">
        <v>41</v>
      </c>
      <c r="AX625" s="12" t="s">
        <v>78</v>
      </c>
      <c r="AY625" s="253" t="s">
        <v>168</v>
      </c>
    </row>
    <row r="626" s="11" customFormat="1">
      <c r="B626" s="232"/>
      <c r="C626" s="233"/>
      <c r="D626" s="234" t="s">
        <v>185</v>
      </c>
      <c r="E626" s="235" t="s">
        <v>22</v>
      </c>
      <c r="F626" s="236" t="s">
        <v>894</v>
      </c>
      <c r="G626" s="233"/>
      <c r="H626" s="237">
        <v>14.18</v>
      </c>
      <c r="I626" s="238"/>
      <c r="J626" s="233"/>
      <c r="K626" s="233"/>
      <c r="L626" s="239"/>
      <c r="M626" s="240"/>
      <c r="N626" s="241"/>
      <c r="O626" s="241"/>
      <c r="P626" s="241"/>
      <c r="Q626" s="241"/>
      <c r="R626" s="241"/>
      <c r="S626" s="241"/>
      <c r="T626" s="242"/>
      <c r="AT626" s="243" t="s">
        <v>185</v>
      </c>
      <c r="AU626" s="243" t="s">
        <v>87</v>
      </c>
      <c r="AV626" s="11" t="s">
        <v>87</v>
      </c>
      <c r="AW626" s="11" t="s">
        <v>41</v>
      </c>
      <c r="AX626" s="11" t="s">
        <v>78</v>
      </c>
      <c r="AY626" s="243" t="s">
        <v>168</v>
      </c>
    </row>
    <row r="627" s="12" customFormat="1">
      <c r="B627" s="244"/>
      <c r="C627" s="245"/>
      <c r="D627" s="234" t="s">
        <v>185</v>
      </c>
      <c r="E627" s="246" t="s">
        <v>22</v>
      </c>
      <c r="F627" s="247" t="s">
        <v>873</v>
      </c>
      <c r="G627" s="245"/>
      <c r="H627" s="246" t="s">
        <v>22</v>
      </c>
      <c r="I627" s="248"/>
      <c r="J627" s="245"/>
      <c r="K627" s="245"/>
      <c r="L627" s="249"/>
      <c r="M627" s="250"/>
      <c r="N627" s="251"/>
      <c r="O627" s="251"/>
      <c r="P627" s="251"/>
      <c r="Q627" s="251"/>
      <c r="R627" s="251"/>
      <c r="S627" s="251"/>
      <c r="T627" s="252"/>
      <c r="AT627" s="253" t="s">
        <v>185</v>
      </c>
      <c r="AU627" s="253" t="s">
        <v>87</v>
      </c>
      <c r="AV627" s="12" t="s">
        <v>24</v>
      </c>
      <c r="AW627" s="12" t="s">
        <v>41</v>
      </c>
      <c r="AX627" s="12" t="s">
        <v>78</v>
      </c>
      <c r="AY627" s="253" t="s">
        <v>168</v>
      </c>
    </row>
    <row r="628" s="11" customFormat="1">
      <c r="B628" s="232"/>
      <c r="C628" s="233"/>
      <c r="D628" s="234" t="s">
        <v>185</v>
      </c>
      <c r="E628" s="235" t="s">
        <v>22</v>
      </c>
      <c r="F628" s="236" t="s">
        <v>905</v>
      </c>
      <c r="G628" s="233"/>
      <c r="H628" s="237">
        <v>17.699999999999999</v>
      </c>
      <c r="I628" s="238"/>
      <c r="J628" s="233"/>
      <c r="K628" s="233"/>
      <c r="L628" s="239"/>
      <c r="M628" s="240"/>
      <c r="N628" s="241"/>
      <c r="O628" s="241"/>
      <c r="P628" s="241"/>
      <c r="Q628" s="241"/>
      <c r="R628" s="241"/>
      <c r="S628" s="241"/>
      <c r="T628" s="242"/>
      <c r="AT628" s="243" t="s">
        <v>185</v>
      </c>
      <c r="AU628" s="243" t="s">
        <v>87</v>
      </c>
      <c r="AV628" s="11" t="s">
        <v>87</v>
      </c>
      <c r="AW628" s="11" t="s">
        <v>41</v>
      </c>
      <c r="AX628" s="11" t="s">
        <v>78</v>
      </c>
      <c r="AY628" s="243" t="s">
        <v>168</v>
      </c>
    </row>
    <row r="629" s="1" customFormat="1" ht="16.5" customHeight="1">
      <c r="B629" s="45"/>
      <c r="C629" s="220" t="s">
        <v>906</v>
      </c>
      <c r="D629" s="220" t="s">
        <v>170</v>
      </c>
      <c r="E629" s="221" t="s">
        <v>907</v>
      </c>
      <c r="F629" s="222" t="s">
        <v>908</v>
      </c>
      <c r="G629" s="223" t="s">
        <v>247</v>
      </c>
      <c r="H629" s="224">
        <v>122.851</v>
      </c>
      <c r="I629" s="225"/>
      <c r="J629" s="226">
        <f>ROUND(I629*H629,2)</f>
        <v>0</v>
      </c>
      <c r="K629" s="222" t="s">
        <v>174</v>
      </c>
      <c r="L629" s="71"/>
      <c r="M629" s="227" t="s">
        <v>22</v>
      </c>
      <c r="N629" s="228" t="s">
        <v>49</v>
      </c>
      <c r="O629" s="46"/>
      <c r="P629" s="229">
        <f>O629*H629</f>
        <v>0</v>
      </c>
      <c r="Q629" s="229">
        <v>0.033579999999999999</v>
      </c>
      <c r="R629" s="229">
        <f>Q629*H629</f>
        <v>4.1253365799999999</v>
      </c>
      <c r="S629" s="229">
        <v>0</v>
      </c>
      <c r="T629" s="230">
        <f>S629*H629</f>
        <v>0</v>
      </c>
      <c r="AR629" s="23" t="s">
        <v>175</v>
      </c>
      <c r="AT629" s="23" t="s">
        <v>170</v>
      </c>
      <c r="AU629" s="23" t="s">
        <v>87</v>
      </c>
      <c r="AY629" s="23" t="s">
        <v>168</v>
      </c>
      <c r="BE629" s="231">
        <f>IF(N629="základní",J629,0)</f>
        <v>0</v>
      </c>
      <c r="BF629" s="231">
        <f>IF(N629="snížená",J629,0)</f>
        <v>0</v>
      </c>
      <c r="BG629" s="231">
        <f>IF(N629="zákl. přenesená",J629,0)</f>
        <v>0</v>
      </c>
      <c r="BH629" s="231">
        <f>IF(N629="sníž. přenesená",J629,0)</f>
        <v>0</v>
      </c>
      <c r="BI629" s="231">
        <f>IF(N629="nulová",J629,0)</f>
        <v>0</v>
      </c>
      <c r="BJ629" s="23" t="s">
        <v>24</v>
      </c>
      <c r="BK629" s="231">
        <f>ROUND(I629*H629,2)</f>
        <v>0</v>
      </c>
      <c r="BL629" s="23" t="s">
        <v>175</v>
      </c>
      <c r="BM629" s="23" t="s">
        <v>909</v>
      </c>
    </row>
    <row r="630" s="12" customFormat="1">
      <c r="B630" s="244"/>
      <c r="C630" s="245"/>
      <c r="D630" s="234" t="s">
        <v>185</v>
      </c>
      <c r="E630" s="246" t="s">
        <v>22</v>
      </c>
      <c r="F630" s="247" t="s">
        <v>910</v>
      </c>
      <c r="G630" s="245"/>
      <c r="H630" s="246" t="s">
        <v>22</v>
      </c>
      <c r="I630" s="248"/>
      <c r="J630" s="245"/>
      <c r="K630" s="245"/>
      <c r="L630" s="249"/>
      <c r="M630" s="250"/>
      <c r="N630" s="251"/>
      <c r="O630" s="251"/>
      <c r="P630" s="251"/>
      <c r="Q630" s="251"/>
      <c r="R630" s="251"/>
      <c r="S630" s="251"/>
      <c r="T630" s="252"/>
      <c r="AT630" s="253" t="s">
        <v>185</v>
      </c>
      <c r="AU630" s="253" t="s">
        <v>87</v>
      </c>
      <c r="AV630" s="12" t="s">
        <v>24</v>
      </c>
      <c r="AW630" s="12" t="s">
        <v>41</v>
      </c>
      <c r="AX630" s="12" t="s">
        <v>78</v>
      </c>
      <c r="AY630" s="253" t="s">
        <v>168</v>
      </c>
    </row>
    <row r="631" s="12" customFormat="1">
      <c r="B631" s="244"/>
      <c r="C631" s="245"/>
      <c r="D631" s="234" t="s">
        <v>185</v>
      </c>
      <c r="E631" s="246" t="s">
        <v>22</v>
      </c>
      <c r="F631" s="247" t="s">
        <v>361</v>
      </c>
      <c r="G631" s="245"/>
      <c r="H631" s="246" t="s">
        <v>22</v>
      </c>
      <c r="I631" s="248"/>
      <c r="J631" s="245"/>
      <c r="K631" s="245"/>
      <c r="L631" s="249"/>
      <c r="M631" s="250"/>
      <c r="N631" s="251"/>
      <c r="O631" s="251"/>
      <c r="P631" s="251"/>
      <c r="Q631" s="251"/>
      <c r="R631" s="251"/>
      <c r="S631" s="251"/>
      <c r="T631" s="252"/>
      <c r="AT631" s="253" t="s">
        <v>185</v>
      </c>
      <c r="AU631" s="253" t="s">
        <v>87</v>
      </c>
      <c r="AV631" s="12" t="s">
        <v>24</v>
      </c>
      <c r="AW631" s="12" t="s">
        <v>41</v>
      </c>
      <c r="AX631" s="12" t="s">
        <v>78</v>
      </c>
      <c r="AY631" s="253" t="s">
        <v>168</v>
      </c>
    </row>
    <row r="632" s="11" customFormat="1">
      <c r="B632" s="232"/>
      <c r="C632" s="233"/>
      <c r="D632" s="234" t="s">
        <v>185</v>
      </c>
      <c r="E632" s="235" t="s">
        <v>22</v>
      </c>
      <c r="F632" s="236" t="s">
        <v>911</v>
      </c>
      <c r="G632" s="233"/>
      <c r="H632" s="237">
        <v>33.412999999999997</v>
      </c>
      <c r="I632" s="238"/>
      <c r="J632" s="233"/>
      <c r="K632" s="233"/>
      <c r="L632" s="239"/>
      <c r="M632" s="240"/>
      <c r="N632" s="241"/>
      <c r="O632" s="241"/>
      <c r="P632" s="241"/>
      <c r="Q632" s="241"/>
      <c r="R632" s="241"/>
      <c r="S632" s="241"/>
      <c r="T632" s="242"/>
      <c r="AT632" s="243" t="s">
        <v>185</v>
      </c>
      <c r="AU632" s="243" t="s">
        <v>87</v>
      </c>
      <c r="AV632" s="11" t="s">
        <v>87</v>
      </c>
      <c r="AW632" s="11" t="s">
        <v>41</v>
      </c>
      <c r="AX632" s="11" t="s">
        <v>78</v>
      </c>
      <c r="AY632" s="243" t="s">
        <v>168</v>
      </c>
    </row>
    <row r="633" s="11" customFormat="1">
      <c r="B633" s="232"/>
      <c r="C633" s="233"/>
      <c r="D633" s="234" t="s">
        <v>185</v>
      </c>
      <c r="E633" s="235" t="s">
        <v>22</v>
      </c>
      <c r="F633" s="236" t="s">
        <v>912</v>
      </c>
      <c r="G633" s="233"/>
      <c r="H633" s="237">
        <v>9</v>
      </c>
      <c r="I633" s="238"/>
      <c r="J633" s="233"/>
      <c r="K633" s="233"/>
      <c r="L633" s="239"/>
      <c r="M633" s="240"/>
      <c r="N633" s="241"/>
      <c r="O633" s="241"/>
      <c r="P633" s="241"/>
      <c r="Q633" s="241"/>
      <c r="R633" s="241"/>
      <c r="S633" s="241"/>
      <c r="T633" s="242"/>
      <c r="AT633" s="243" t="s">
        <v>185</v>
      </c>
      <c r="AU633" s="243" t="s">
        <v>87</v>
      </c>
      <c r="AV633" s="11" t="s">
        <v>87</v>
      </c>
      <c r="AW633" s="11" t="s">
        <v>41</v>
      </c>
      <c r="AX633" s="11" t="s">
        <v>78</v>
      </c>
      <c r="AY633" s="243" t="s">
        <v>168</v>
      </c>
    </row>
    <row r="634" s="12" customFormat="1">
      <c r="B634" s="244"/>
      <c r="C634" s="245"/>
      <c r="D634" s="234" t="s">
        <v>185</v>
      </c>
      <c r="E634" s="246" t="s">
        <v>22</v>
      </c>
      <c r="F634" s="247" t="s">
        <v>416</v>
      </c>
      <c r="G634" s="245"/>
      <c r="H634" s="246" t="s">
        <v>22</v>
      </c>
      <c r="I634" s="248"/>
      <c r="J634" s="245"/>
      <c r="K634" s="245"/>
      <c r="L634" s="249"/>
      <c r="M634" s="250"/>
      <c r="N634" s="251"/>
      <c r="O634" s="251"/>
      <c r="P634" s="251"/>
      <c r="Q634" s="251"/>
      <c r="R634" s="251"/>
      <c r="S634" s="251"/>
      <c r="T634" s="252"/>
      <c r="AT634" s="253" t="s">
        <v>185</v>
      </c>
      <c r="AU634" s="253" t="s">
        <v>87</v>
      </c>
      <c r="AV634" s="12" t="s">
        <v>24</v>
      </c>
      <c r="AW634" s="12" t="s">
        <v>41</v>
      </c>
      <c r="AX634" s="12" t="s">
        <v>78</v>
      </c>
      <c r="AY634" s="253" t="s">
        <v>168</v>
      </c>
    </row>
    <row r="635" s="11" customFormat="1">
      <c r="B635" s="232"/>
      <c r="C635" s="233"/>
      <c r="D635" s="234" t="s">
        <v>185</v>
      </c>
      <c r="E635" s="235" t="s">
        <v>22</v>
      </c>
      <c r="F635" s="236" t="s">
        <v>913</v>
      </c>
      <c r="G635" s="233"/>
      <c r="H635" s="237">
        <v>32.399999999999999</v>
      </c>
      <c r="I635" s="238"/>
      <c r="J635" s="233"/>
      <c r="K635" s="233"/>
      <c r="L635" s="239"/>
      <c r="M635" s="240"/>
      <c r="N635" s="241"/>
      <c r="O635" s="241"/>
      <c r="P635" s="241"/>
      <c r="Q635" s="241"/>
      <c r="R635" s="241"/>
      <c r="S635" s="241"/>
      <c r="T635" s="242"/>
      <c r="AT635" s="243" t="s">
        <v>185</v>
      </c>
      <c r="AU635" s="243" t="s">
        <v>87</v>
      </c>
      <c r="AV635" s="11" t="s">
        <v>87</v>
      </c>
      <c r="AW635" s="11" t="s">
        <v>41</v>
      </c>
      <c r="AX635" s="11" t="s">
        <v>78</v>
      </c>
      <c r="AY635" s="243" t="s">
        <v>168</v>
      </c>
    </row>
    <row r="636" s="11" customFormat="1">
      <c r="B636" s="232"/>
      <c r="C636" s="233"/>
      <c r="D636" s="234" t="s">
        <v>185</v>
      </c>
      <c r="E636" s="235" t="s">
        <v>22</v>
      </c>
      <c r="F636" s="236" t="s">
        <v>912</v>
      </c>
      <c r="G636" s="233"/>
      <c r="H636" s="237">
        <v>9</v>
      </c>
      <c r="I636" s="238"/>
      <c r="J636" s="233"/>
      <c r="K636" s="233"/>
      <c r="L636" s="239"/>
      <c r="M636" s="240"/>
      <c r="N636" s="241"/>
      <c r="O636" s="241"/>
      <c r="P636" s="241"/>
      <c r="Q636" s="241"/>
      <c r="R636" s="241"/>
      <c r="S636" s="241"/>
      <c r="T636" s="242"/>
      <c r="AT636" s="243" t="s">
        <v>185</v>
      </c>
      <c r="AU636" s="243" t="s">
        <v>87</v>
      </c>
      <c r="AV636" s="11" t="s">
        <v>87</v>
      </c>
      <c r="AW636" s="11" t="s">
        <v>41</v>
      </c>
      <c r="AX636" s="11" t="s">
        <v>78</v>
      </c>
      <c r="AY636" s="243" t="s">
        <v>168</v>
      </c>
    </row>
    <row r="637" s="12" customFormat="1">
      <c r="B637" s="244"/>
      <c r="C637" s="245"/>
      <c r="D637" s="234" t="s">
        <v>185</v>
      </c>
      <c r="E637" s="246" t="s">
        <v>22</v>
      </c>
      <c r="F637" s="247" t="s">
        <v>417</v>
      </c>
      <c r="G637" s="245"/>
      <c r="H637" s="246" t="s">
        <v>22</v>
      </c>
      <c r="I637" s="248"/>
      <c r="J637" s="245"/>
      <c r="K637" s="245"/>
      <c r="L637" s="249"/>
      <c r="M637" s="250"/>
      <c r="N637" s="251"/>
      <c r="O637" s="251"/>
      <c r="P637" s="251"/>
      <c r="Q637" s="251"/>
      <c r="R637" s="251"/>
      <c r="S637" s="251"/>
      <c r="T637" s="252"/>
      <c r="AT637" s="253" t="s">
        <v>185</v>
      </c>
      <c r="AU637" s="253" t="s">
        <v>87</v>
      </c>
      <c r="AV637" s="12" t="s">
        <v>24</v>
      </c>
      <c r="AW637" s="12" t="s">
        <v>41</v>
      </c>
      <c r="AX637" s="12" t="s">
        <v>78</v>
      </c>
      <c r="AY637" s="253" t="s">
        <v>168</v>
      </c>
    </row>
    <row r="638" s="11" customFormat="1">
      <c r="B638" s="232"/>
      <c r="C638" s="233"/>
      <c r="D638" s="234" t="s">
        <v>185</v>
      </c>
      <c r="E638" s="235" t="s">
        <v>22</v>
      </c>
      <c r="F638" s="236" t="s">
        <v>914</v>
      </c>
      <c r="G638" s="233"/>
      <c r="H638" s="237">
        <v>30.038</v>
      </c>
      <c r="I638" s="238"/>
      <c r="J638" s="233"/>
      <c r="K638" s="233"/>
      <c r="L638" s="239"/>
      <c r="M638" s="240"/>
      <c r="N638" s="241"/>
      <c r="O638" s="241"/>
      <c r="P638" s="241"/>
      <c r="Q638" s="241"/>
      <c r="R638" s="241"/>
      <c r="S638" s="241"/>
      <c r="T638" s="242"/>
      <c r="AT638" s="243" t="s">
        <v>185</v>
      </c>
      <c r="AU638" s="243" t="s">
        <v>87</v>
      </c>
      <c r="AV638" s="11" t="s">
        <v>87</v>
      </c>
      <c r="AW638" s="11" t="s">
        <v>41</v>
      </c>
      <c r="AX638" s="11" t="s">
        <v>78</v>
      </c>
      <c r="AY638" s="243" t="s">
        <v>168</v>
      </c>
    </row>
    <row r="639" s="11" customFormat="1">
      <c r="B639" s="232"/>
      <c r="C639" s="233"/>
      <c r="D639" s="234" t="s">
        <v>185</v>
      </c>
      <c r="E639" s="235" t="s">
        <v>22</v>
      </c>
      <c r="F639" s="236" t="s">
        <v>912</v>
      </c>
      <c r="G639" s="233"/>
      <c r="H639" s="237">
        <v>9</v>
      </c>
      <c r="I639" s="238"/>
      <c r="J639" s="233"/>
      <c r="K639" s="233"/>
      <c r="L639" s="239"/>
      <c r="M639" s="240"/>
      <c r="N639" s="241"/>
      <c r="O639" s="241"/>
      <c r="P639" s="241"/>
      <c r="Q639" s="241"/>
      <c r="R639" s="241"/>
      <c r="S639" s="241"/>
      <c r="T639" s="242"/>
      <c r="AT639" s="243" t="s">
        <v>185</v>
      </c>
      <c r="AU639" s="243" t="s">
        <v>87</v>
      </c>
      <c r="AV639" s="11" t="s">
        <v>87</v>
      </c>
      <c r="AW639" s="11" t="s">
        <v>41</v>
      </c>
      <c r="AX639" s="11" t="s">
        <v>78</v>
      </c>
      <c r="AY639" s="243" t="s">
        <v>168</v>
      </c>
    </row>
    <row r="640" s="1" customFormat="1" ht="25.5" customHeight="1">
      <c r="B640" s="45"/>
      <c r="C640" s="220" t="s">
        <v>915</v>
      </c>
      <c r="D640" s="220" t="s">
        <v>170</v>
      </c>
      <c r="E640" s="221" t="s">
        <v>916</v>
      </c>
      <c r="F640" s="222" t="s">
        <v>917</v>
      </c>
      <c r="G640" s="223" t="s">
        <v>247</v>
      </c>
      <c r="H640" s="224">
        <v>1157.395</v>
      </c>
      <c r="I640" s="225"/>
      <c r="J640" s="226">
        <f>ROUND(I640*H640,2)</f>
        <v>0</v>
      </c>
      <c r="K640" s="222" t="s">
        <v>174</v>
      </c>
      <c r="L640" s="71"/>
      <c r="M640" s="227" t="s">
        <v>22</v>
      </c>
      <c r="N640" s="228" t="s">
        <v>49</v>
      </c>
      <c r="O640" s="46"/>
      <c r="P640" s="229">
        <f>O640*H640</f>
        <v>0</v>
      </c>
      <c r="Q640" s="229">
        <v>0.015599999999999999</v>
      </c>
      <c r="R640" s="229">
        <f>Q640*H640</f>
        <v>18.055361999999999</v>
      </c>
      <c r="S640" s="229">
        <v>0</v>
      </c>
      <c r="T640" s="230">
        <f>S640*H640</f>
        <v>0</v>
      </c>
      <c r="AR640" s="23" t="s">
        <v>175</v>
      </c>
      <c r="AT640" s="23" t="s">
        <v>170</v>
      </c>
      <c r="AU640" s="23" t="s">
        <v>87</v>
      </c>
      <c r="AY640" s="23" t="s">
        <v>168</v>
      </c>
      <c r="BE640" s="231">
        <f>IF(N640="základní",J640,0)</f>
        <v>0</v>
      </c>
      <c r="BF640" s="231">
        <f>IF(N640="snížená",J640,0)</f>
        <v>0</v>
      </c>
      <c r="BG640" s="231">
        <f>IF(N640="zákl. přenesená",J640,0)</f>
        <v>0</v>
      </c>
      <c r="BH640" s="231">
        <f>IF(N640="sníž. přenesená",J640,0)</f>
        <v>0</v>
      </c>
      <c r="BI640" s="231">
        <f>IF(N640="nulová",J640,0)</f>
        <v>0</v>
      </c>
      <c r="BJ640" s="23" t="s">
        <v>24</v>
      </c>
      <c r="BK640" s="231">
        <f>ROUND(I640*H640,2)</f>
        <v>0</v>
      </c>
      <c r="BL640" s="23" t="s">
        <v>175</v>
      </c>
      <c r="BM640" s="23" t="s">
        <v>918</v>
      </c>
    </row>
    <row r="641" s="12" customFormat="1">
      <c r="B641" s="244"/>
      <c r="C641" s="245"/>
      <c r="D641" s="234" t="s">
        <v>185</v>
      </c>
      <c r="E641" s="246" t="s">
        <v>22</v>
      </c>
      <c r="F641" s="247" t="s">
        <v>361</v>
      </c>
      <c r="G641" s="245"/>
      <c r="H641" s="246" t="s">
        <v>22</v>
      </c>
      <c r="I641" s="248"/>
      <c r="J641" s="245"/>
      <c r="K641" s="245"/>
      <c r="L641" s="249"/>
      <c r="M641" s="250"/>
      <c r="N641" s="251"/>
      <c r="O641" s="251"/>
      <c r="P641" s="251"/>
      <c r="Q641" s="251"/>
      <c r="R641" s="251"/>
      <c r="S641" s="251"/>
      <c r="T641" s="252"/>
      <c r="AT641" s="253" t="s">
        <v>185</v>
      </c>
      <c r="AU641" s="253" t="s">
        <v>87</v>
      </c>
      <c r="AV641" s="12" t="s">
        <v>24</v>
      </c>
      <c r="AW641" s="12" t="s">
        <v>41</v>
      </c>
      <c r="AX641" s="12" t="s">
        <v>78</v>
      </c>
      <c r="AY641" s="253" t="s">
        <v>168</v>
      </c>
    </row>
    <row r="642" s="12" customFormat="1">
      <c r="B642" s="244"/>
      <c r="C642" s="245"/>
      <c r="D642" s="234" t="s">
        <v>185</v>
      </c>
      <c r="E642" s="246" t="s">
        <v>22</v>
      </c>
      <c r="F642" s="247" t="s">
        <v>919</v>
      </c>
      <c r="G642" s="245"/>
      <c r="H642" s="246" t="s">
        <v>22</v>
      </c>
      <c r="I642" s="248"/>
      <c r="J642" s="245"/>
      <c r="K642" s="245"/>
      <c r="L642" s="249"/>
      <c r="M642" s="250"/>
      <c r="N642" s="251"/>
      <c r="O642" s="251"/>
      <c r="P642" s="251"/>
      <c r="Q642" s="251"/>
      <c r="R642" s="251"/>
      <c r="S642" s="251"/>
      <c r="T642" s="252"/>
      <c r="AT642" s="253" t="s">
        <v>185</v>
      </c>
      <c r="AU642" s="253" t="s">
        <v>87</v>
      </c>
      <c r="AV642" s="12" t="s">
        <v>24</v>
      </c>
      <c r="AW642" s="12" t="s">
        <v>41</v>
      </c>
      <c r="AX642" s="12" t="s">
        <v>78</v>
      </c>
      <c r="AY642" s="253" t="s">
        <v>168</v>
      </c>
    </row>
    <row r="643" s="11" customFormat="1">
      <c r="B643" s="232"/>
      <c r="C643" s="233"/>
      <c r="D643" s="234" t="s">
        <v>185</v>
      </c>
      <c r="E643" s="235" t="s">
        <v>22</v>
      </c>
      <c r="F643" s="236" t="s">
        <v>920</v>
      </c>
      <c r="G643" s="233"/>
      <c r="H643" s="237">
        <v>25.103000000000002</v>
      </c>
      <c r="I643" s="238"/>
      <c r="J643" s="233"/>
      <c r="K643" s="233"/>
      <c r="L643" s="239"/>
      <c r="M643" s="240"/>
      <c r="N643" s="241"/>
      <c r="O643" s="241"/>
      <c r="P643" s="241"/>
      <c r="Q643" s="241"/>
      <c r="R643" s="241"/>
      <c r="S643" s="241"/>
      <c r="T643" s="242"/>
      <c r="AT643" s="243" t="s">
        <v>185</v>
      </c>
      <c r="AU643" s="243" t="s">
        <v>87</v>
      </c>
      <c r="AV643" s="11" t="s">
        <v>87</v>
      </c>
      <c r="AW643" s="11" t="s">
        <v>41</v>
      </c>
      <c r="AX643" s="11" t="s">
        <v>78</v>
      </c>
      <c r="AY643" s="243" t="s">
        <v>168</v>
      </c>
    </row>
    <row r="644" s="11" customFormat="1">
      <c r="B644" s="232"/>
      <c r="C644" s="233"/>
      <c r="D644" s="234" t="s">
        <v>185</v>
      </c>
      <c r="E644" s="235" t="s">
        <v>22</v>
      </c>
      <c r="F644" s="236" t="s">
        <v>921</v>
      </c>
      <c r="G644" s="233"/>
      <c r="H644" s="237">
        <v>0.90000000000000002</v>
      </c>
      <c r="I644" s="238"/>
      <c r="J644" s="233"/>
      <c r="K644" s="233"/>
      <c r="L644" s="239"/>
      <c r="M644" s="240"/>
      <c r="N644" s="241"/>
      <c r="O644" s="241"/>
      <c r="P644" s="241"/>
      <c r="Q644" s="241"/>
      <c r="R644" s="241"/>
      <c r="S644" s="241"/>
      <c r="T644" s="242"/>
      <c r="AT644" s="243" t="s">
        <v>185</v>
      </c>
      <c r="AU644" s="243" t="s">
        <v>87</v>
      </c>
      <c r="AV644" s="11" t="s">
        <v>87</v>
      </c>
      <c r="AW644" s="11" t="s">
        <v>41</v>
      </c>
      <c r="AX644" s="11" t="s">
        <v>78</v>
      </c>
      <c r="AY644" s="243" t="s">
        <v>168</v>
      </c>
    </row>
    <row r="645" s="12" customFormat="1">
      <c r="B645" s="244"/>
      <c r="C645" s="245"/>
      <c r="D645" s="234" t="s">
        <v>185</v>
      </c>
      <c r="E645" s="246" t="s">
        <v>22</v>
      </c>
      <c r="F645" s="247" t="s">
        <v>812</v>
      </c>
      <c r="G645" s="245"/>
      <c r="H645" s="246" t="s">
        <v>22</v>
      </c>
      <c r="I645" s="248"/>
      <c r="J645" s="245"/>
      <c r="K645" s="245"/>
      <c r="L645" s="249"/>
      <c r="M645" s="250"/>
      <c r="N645" s="251"/>
      <c r="O645" s="251"/>
      <c r="P645" s="251"/>
      <c r="Q645" s="251"/>
      <c r="R645" s="251"/>
      <c r="S645" s="251"/>
      <c r="T645" s="252"/>
      <c r="AT645" s="253" t="s">
        <v>185</v>
      </c>
      <c r="AU645" s="253" t="s">
        <v>87</v>
      </c>
      <c r="AV645" s="12" t="s">
        <v>24</v>
      </c>
      <c r="AW645" s="12" t="s">
        <v>41</v>
      </c>
      <c r="AX645" s="12" t="s">
        <v>78</v>
      </c>
      <c r="AY645" s="253" t="s">
        <v>168</v>
      </c>
    </row>
    <row r="646" s="11" customFormat="1">
      <c r="B646" s="232"/>
      <c r="C646" s="233"/>
      <c r="D646" s="234" t="s">
        <v>185</v>
      </c>
      <c r="E646" s="235" t="s">
        <v>22</v>
      </c>
      <c r="F646" s="236" t="s">
        <v>922</v>
      </c>
      <c r="G646" s="233"/>
      <c r="H646" s="237">
        <v>143.78</v>
      </c>
      <c r="I646" s="238"/>
      <c r="J646" s="233"/>
      <c r="K646" s="233"/>
      <c r="L646" s="239"/>
      <c r="M646" s="240"/>
      <c r="N646" s="241"/>
      <c r="O646" s="241"/>
      <c r="P646" s="241"/>
      <c r="Q646" s="241"/>
      <c r="R646" s="241"/>
      <c r="S646" s="241"/>
      <c r="T646" s="242"/>
      <c r="AT646" s="243" t="s">
        <v>185</v>
      </c>
      <c r="AU646" s="243" t="s">
        <v>87</v>
      </c>
      <c r="AV646" s="11" t="s">
        <v>87</v>
      </c>
      <c r="AW646" s="11" t="s">
        <v>41</v>
      </c>
      <c r="AX646" s="11" t="s">
        <v>78</v>
      </c>
      <c r="AY646" s="243" t="s">
        <v>168</v>
      </c>
    </row>
    <row r="647" s="11" customFormat="1">
      <c r="B647" s="232"/>
      <c r="C647" s="233"/>
      <c r="D647" s="234" t="s">
        <v>185</v>
      </c>
      <c r="E647" s="235" t="s">
        <v>22</v>
      </c>
      <c r="F647" s="236" t="s">
        <v>923</v>
      </c>
      <c r="G647" s="233"/>
      <c r="H647" s="237">
        <v>8.7799999999999994</v>
      </c>
      <c r="I647" s="238"/>
      <c r="J647" s="233"/>
      <c r="K647" s="233"/>
      <c r="L647" s="239"/>
      <c r="M647" s="240"/>
      <c r="N647" s="241"/>
      <c r="O647" s="241"/>
      <c r="P647" s="241"/>
      <c r="Q647" s="241"/>
      <c r="R647" s="241"/>
      <c r="S647" s="241"/>
      <c r="T647" s="242"/>
      <c r="AT647" s="243" t="s">
        <v>185</v>
      </c>
      <c r="AU647" s="243" t="s">
        <v>87</v>
      </c>
      <c r="AV647" s="11" t="s">
        <v>87</v>
      </c>
      <c r="AW647" s="11" t="s">
        <v>41</v>
      </c>
      <c r="AX647" s="11" t="s">
        <v>78</v>
      </c>
      <c r="AY647" s="243" t="s">
        <v>168</v>
      </c>
    </row>
    <row r="648" s="11" customFormat="1">
      <c r="B648" s="232"/>
      <c r="C648" s="233"/>
      <c r="D648" s="234" t="s">
        <v>185</v>
      </c>
      <c r="E648" s="235" t="s">
        <v>22</v>
      </c>
      <c r="F648" s="236" t="s">
        <v>924</v>
      </c>
      <c r="G648" s="233"/>
      <c r="H648" s="237">
        <v>22.344000000000001</v>
      </c>
      <c r="I648" s="238"/>
      <c r="J648" s="233"/>
      <c r="K648" s="233"/>
      <c r="L648" s="239"/>
      <c r="M648" s="240"/>
      <c r="N648" s="241"/>
      <c r="O648" s="241"/>
      <c r="P648" s="241"/>
      <c r="Q648" s="241"/>
      <c r="R648" s="241"/>
      <c r="S648" s="241"/>
      <c r="T648" s="242"/>
      <c r="AT648" s="243" t="s">
        <v>185</v>
      </c>
      <c r="AU648" s="243" t="s">
        <v>87</v>
      </c>
      <c r="AV648" s="11" t="s">
        <v>87</v>
      </c>
      <c r="AW648" s="11" t="s">
        <v>41</v>
      </c>
      <c r="AX648" s="11" t="s">
        <v>78</v>
      </c>
      <c r="AY648" s="243" t="s">
        <v>168</v>
      </c>
    </row>
    <row r="649" s="12" customFormat="1">
      <c r="B649" s="244"/>
      <c r="C649" s="245"/>
      <c r="D649" s="234" t="s">
        <v>185</v>
      </c>
      <c r="E649" s="246" t="s">
        <v>22</v>
      </c>
      <c r="F649" s="247" t="s">
        <v>814</v>
      </c>
      <c r="G649" s="245"/>
      <c r="H649" s="246" t="s">
        <v>22</v>
      </c>
      <c r="I649" s="248"/>
      <c r="J649" s="245"/>
      <c r="K649" s="245"/>
      <c r="L649" s="249"/>
      <c r="M649" s="250"/>
      <c r="N649" s="251"/>
      <c r="O649" s="251"/>
      <c r="P649" s="251"/>
      <c r="Q649" s="251"/>
      <c r="R649" s="251"/>
      <c r="S649" s="251"/>
      <c r="T649" s="252"/>
      <c r="AT649" s="253" t="s">
        <v>185</v>
      </c>
      <c r="AU649" s="253" t="s">
        <v>87</v>
      </c>
      <c r="AV649" s="12" t="s">
        <v>24</v>
      </c>
      <c r="AW649" s="12" t="s">
        <v>41</v>
      </c>
      <c r="AX649" s="12" t="s">
        <v>78</v>
      </c>
      <c r="AY649" s="253" t="s">
        <v>168</v>
      </c>
    </row>
    <row r="650" s="11" customFormat="1">
      <c r="B650" s="232"/>
      <c r="C650" s="233"/>
      <c r="D650" s="234" t="s">
        <v>185</v>
      </c>
      <c r="E650" s="235" t="s">
        <v>22</v>
      </c>
      <c r="F650" s="236" t="s">
        <v>925</v>
      </c>
      <c r="G650" s="233"/>
      <c r="H650" s="237">
        <v>35.015999999999998</v>
      </c>
      <c r="I650" s="238"/>
      <c r="J650" s="233"/>
      <c r="K650" s="233"/>
      <c r="L650" s="239"/>
      <c r="M650" s="240"/>
      <c r="N650" s="241"/>
      <c r="O650" s="241"/>
      <c r="P650" s="241"/>
      <c r="Q650" s="241"/>
      <c r="R650" s="241"/>
      <c r="S650" s="241"/>
      <c r="T650" s="242"/>
      <c r="AT650" s="243" t="s">
        <v>185</v>
      </c>
      <c r="AU650" s="243" t="s">
        <v>87</v>
      </c>
      <c r="AV650" s="11" t="s">
        <v>87</v>
      </c>
      <c r="AW650" s="11" t="s">
        <v>41</v>
      </c>
      <c r="AX650" s="11" t="s">
        <v>78</v>
      </c>
      <c r="AY650" s="243" t="s">
        <v>168</v>
      </c>
    </row>
    <row r="651" s="12" customFormat="1">
      <c r="B651" s="244"/>
      <c r="C651" s="245"/>
      <c r="D651" s="234" t="s">
        <v>185</v>
      </c>
      <c r="E651" s="246" t="s">
        <v>22</v>
      </c>
      <c r="F651" s="247" t="s">
        <v>891</v>
      </c>
      <c r="G651" s="245"/>
      <c r="H651" s="246" t="s">
        <v>22</v>
      </c>
      <c r="I651" s="248"/>
      <c r="J651" s="245"/>
      <c r="K651" s="245"/>
      <c r="L651" s="249"/>
      <c r="M651" s="250"/>
      <c r="N651" s="251"/>
      <c r="O651" s="251"/>
      <c r="P651" s="251"/>
      <c r="Q651" s="251"/>
      <c r="R651" s="251"/>
      <c r="S651" s="251"/>
      <c r="T651" s="252"/>
      <c r="AT651" s="253" t="s">
        <v>185</v>
      </c>
      <c r="AU651" s="253" t="s">
        <v>87</v>
      </c>
      <c r="AV651" s="12" t="s">
        <v>24</v>
      </c>
      <c r="AW651" s="12" t="s">
        <v>41</v>
      </c>
      <c r="AX651" s="12" t="s">
        <v>78</v>
      </c>
      <c r="AY651" s="253" t="s">
        <v>168</v>
      </c>
    </row>
    <row r="652" s="11" customFormat="1">
      <c r="B652" s="232"/>
      <c r="C652" s="233"/>
      <c r="D652" s="234" t="s">
        <v>185</v>
      </c>
      <c r="E652" s="235" t="s">
        <v>22</v>
      </c>
      <c r="F652" s="236" t="s">
        <v>926</v>
      </c>
      <c r="G652" s="233"/>
      <c r="H652" s="237">
        <v>32.515999999999998</v>
      </c>
      <c r="I652" s="238"/>
      <c r="J652" s="233"/>
      <c r="K652" s="233"/>
      <c r="L652" s="239"/>
      <c r="M652" s="240"/>
      <c r="N652" s="241"/>
      <c r="O652" s="241"/>
      <c r="P652" s="241"/>
      <c r="Q652" s="241"/>
      <c r="R652" s="241"/>
      <c r="S652" s="241"/>
      <c r="T652" s="242"/>
      <c r="AT652" s="243" t="s">
        <v>185</v>
      </c>
      <c r="AU652" s="243" t="s">
        <v>87</v>
      </c>
      <c r="AV652" s="11" t="s">
        <v>87</v>
      </c>
      <c r="AW652" s="11" t="s">
        <v>41</v>
      </c>
      <c r="AX652" s="11" t="s">
        <v>78</v>
      </c>
      <c r="AY652" s="243" t="s">
        <v>168</v>
      </c>
    </row>
    <row r="653" s="11" customFormat="1">
      <c r="B653" s="232"/>
      <c r="C653" s="233"/>
      <c r="D653" s="234" t="s">
        <v>185</v>
      </c>
      <c r="E653" s="235" t="s">
        <v>22</v>
      </c>
      <c r="F653" s="236" t="s">
        <v>921</v>
      </c>
      <c r="G653" s="233"/>
      <c r="H653" s="237">
        <v>0.90000000000000002</v>
      </c>
      <c r="I653" s="238"/>
      <c r="J653" s="233"/>
      <c r="K653" s="233"/>
      <c r="L653" s="239"/>
      <c r="M653" s="240"/>
      <c r="N653" s="241"/>
      <c r="O653" s="241"/>
      <c r="P653" s="241"/>
      <c r="Q653" s="241"/>
      <c r="R653" s="241"/>
      <c r="S653" s="241"/>
      <c r="T653" s="242"/>
      <c r="AT653" s="243" t="s">
        <v>185</v>
      </c>
      <c r="AU653" s="243" t="s">
        <v>87</v>
      </c>
      <c r="AV653" s="11" t="s">
        <v>87</v>
      </c>
      <c r="AW653" s="11" t="s">
        <v>41</v>
      </c>
      <c r="AX653" s="11" t="s">
        <v>78</v>
      </c>
      <c r="AY653" s="243" t="s">
        <v>168</v>
      </c>
    </row>
    <row r="654" s="12" customFormat="1">
      <c r="B654" s="244"/>
      <c r="C654" s="245"/>
      <c r="D654" s="234" t="s">
        <v>185</v>
      </c>
      <c r="E654" s="246" t="s">
        <v>22</v>
      </c>
      <c r="F654" s="247" t="s">
        <v>893</v>
      </c>
      <c r="G654" s="245"/>
      <c r="H654" s="246" t="s">
        <v>22</v>
      </c>
      <c r="I654" s="248"/>
      <c r="J654" s="245"/>
      <c r="K654" s="245"/>
      <c r="L654" s="249"/>
      <c r="M654" s="250"/>
      <c r="N654" s="251"/>
      <c r="O654" s="251"/>
      <c r="P654" s="251"/>
      <c r="Q654" s="251"/>
      <c r="R654" s="251"/>
      <c r="S654" s="251"/>
      <c r="T654" s="252"/>
      <c r="AT654" s="253" t="s">
        <v>185</v>
      </c>
      <c r="AU654" s="253" t="s">
        <v>87</v>
      </c>
      <c r="AV654" s="12" t="s">
        <v>24</v>
      </c>
      <c r="AW654" s="12" t="s">
        <v>41</v>
      </c>
      <c r="AX654" s="12" t="s">
        <v>78</v>
      </c>
      <c r="AY654" s="253" t="s">
        <v>168</v>
      </c>
    </row>
    <row r="655" s="11" customFormat="1">
      <c r="B655" s="232"/>
      <c r="C655" s="233"/>
      <c r="D655" s="234" t="s">
        <v>185</v>
      </c>
      <c r="E655" s="235" t="s">
        <v>22</v>
      </c>
      <c r="F655" s="236" t="s">
        <v>927</v>
      </c>
      <c r="G655" s="233"/>
      <c r="H655" s="237">
        <v>53.295999999999999</v>
      </c>
      <c r="I655" s="238"/>
      <c r="J655" s="233"/>
      <c r="K655" s="233"/>
      <c r="L655" s="239"/>
      <c r="M655" s="240"/>
      <c r="N655" s="241"/>
      <c r="O655" s="241"/>
      <c r="P655" s="241"/>
      <c r="Q655" s="241"/>
      <c r="R655" s="241"/>
      <c r="S655" s="241"/>
      <c r="T655" s="242"/>
      <c r="AT655" s="243" t="s">
        <v>185</v>
      </c>
      <c r="AU655" s="243" t="s">
        <v>87</v>
      </c>
      <c r="AV655" s="11" t="s">
        <v>87</v>
      </c>
      <c r="AW655" s="11" t="s">
        <v>41</v>
      </c>
      <c r="AX655" s="11" t="s">
        <v>78</v>
      </c>
      <c r="AY655" s="243" t="s">
        <v>168</v>
      </c>
    </row>
    <row r="656" s="11" customFormat="1">
      <c r="B656" s="232"/>
      <c r="C656" s="233"/>
      <c r="D656" s="234" t="s">
        <v>185</v>
      </c>
      <c r="E656" s="235" t="s">
        <v>22</v>
      </c>
      <c r="F656" s="236" t="s">
        <v>928</v>
      </c>
      <c r="G656" s="233"/>
      <c r="H656" s="237">
        <v>2.7000000000000002</v>
      </c>
      <c r="I656" s="238"/>
      <c r="J656" s="233"/>
      <c r="K656" s="233"/>
      <c r="L656" s="239"/>
      <c r="M656" s="240"/>
      <c r="N656" s="241"/>
      <c r="O656" s="241"/>
      <c r="P656" s="241"/>
      <c r="Q656" s="241"/>
      <c r="R656" s="241"/>
      <c r="S656" s="241"/>
      <c r="T656" s="242"/>
      <c r="AT656" s="243" t="s">
        <v>185</v>
      </c>
      <c r="AU656" s="243" t="s">
        <v>87</v>
      </c>
      <c r="AV656" s="11" t="s">
        <v>87</v>
      </c>
      <c r="AW656" s="11" t="s">
        <v>41</v>
      </c>
      <c r="AX656" s="11" t="s">
        <v>78</v>
      </c>
      <c r="AY656" s="243" t="s">
        <v>168</v>
      </c>
    </row>
    <row r="657" s="12" customFormat="1">
      <c r="B657" s="244"/>
      <c r="C657" s="245"/>
      <c r="D657" s="234" t="s">
        <v>185</v>
      </c>
      <c r="E657" s="246" t="s">
        <v>22</v>
      </c>
      <c r="F657" s="247" t="s">
        <v>895</v>
      </c>
      <c r="G657" s="245"/>
      <c r="H657" s="246" t="s">
        <v>22</v>
      </c>
      <c r="I657" s="248"/>
      <c r="J657" s="245"/>
      <c r="K657" s="245"/>
      <c r="L657" s="249"/>
      <c r="M657" s="250"/>
      <c r="N657" s="251"/>
      <c r="O657" s="251"/>
      <c r="P657" s="251"/>
      <c r="Q657" s="251"/>
      <c r="R657" s="251"/>
      <c r="S657" s="251"/>
      <c r="T657" s="252"/>
      <c r="AT657" s="253" t="s">
        <v>185</v>
      </c>
      <c r="AU657" s="253" t="s">
        <v>87</v>
      </c>
      <c r="AV657" s="12" t="s">
        <v>24</v>
      </c>
      <c r="AW657" s="12" t="s">
        <v>41</v>
      </c>
      <c r="AX657" s="12" t="s">
        <v>78</v>
      </c>
      <c r="AY657" s="253" t="s">
        <v>168</v>
      </c>
    </row>
    <row r="658" s="11" customFormat="1">
      <c r="B658" s="232"/>
      <c r="C658" s="233"/>
      <c r="D658" s="234" t="s">
        <v>185</v>
      </c>
      <c r="E658" s="235" t="s">
        <v>22</v>
      </c>
      <c r="F658" s="236" t="s">
        <v>929</v>
      </c>
      <c r="G658" s="233"/>
      <c r="H658" s="237">
        <v>55.813000000000002</v>
      </c>
      <c r="I658" s="238"/>
      <c r="J658" s="233"/>
      <c r="K658" s="233"/>
      <c r="L658" s="239"/>
      <c r="M658" s="240"/>
      <c r="N658" s="241"/>
      <c r="O658" s="241"/>
      <c r="P658" s="241"/>
      <c r="Q658" s="241"/>
      <c r="R658" s="241"/>
      <c r="S658" s="241"/>
      <c r="T658" s="242"/>
      <c r="AT658" s="243" t="s">
        <v>185</v>
      </c>
      <c r="AU658" s="243" t="s">
        <v>87</v>
      </c>
      <c r="AV658" s="11" t="s">
        <v>87</v>
      </c>
      <c r="AW658" s="11" t="s">
        <v>41</v>
      </c>
      <c r="AX658" s="11" t="s">
        <v>78</v>
      </c>
      <c r="AY658" s="243" t="s">
        <v>168</v>
      </c>
    </row>
    <row r="659" s="11" customFormat="1">
      <c r="B659" s="232"/>
      <c r="C659" s="233"/>
      <c r="D659" s="234" t="s">
        <v>185</v>
      </c>
      <c r="E659" s="235" t="s">
        <v>22</v>
      </c>
      <c r="F659" s="236" t="s">
        <v>930</v>
      </c>
      <c r="G659" s="233"/>
      <c r="H659" s="237">
        <v>1.8</v>
      </c>
      <c r="I659" s="238"/>
      <c r="J659" s="233"/>
      <c r="K659" s="233"/>
      <c r="L659" s="239"/>
      <c r="M659" s="240"/>
      <c r="N659" s="241"/>
      <c r="O659" s="241"/>
      <c r="P659" s="241"/>
      <c r="Q659" s="241"/>
      <c r="R659" s="241"/>
      <c r="S659" s="241"/>
      <c r="T659" s="242"/>
      <c r="AT659" s="243" t="s">
        <v>185</v>
      </c>
      <c r="AU659" s="243" t="s">
        <v>87</v>
      </c>
      <c r="AV659" s="11" t="s">
        <v>87</v>
      </c>
      <c r="AW659" s="11" t="s">
        <v>41</v>
      </c>
      <c r="AX659" s="11" t="s">
        <v>78</v>
      </c>
      <c r="AY659" s="243" t="s">
        <v>168</v>
      </c>
    </row>
    <row r="660" s="12" customFormat="1">
      <c r="B660" s="244"/>
      <c r="C660" s="245"/>
      <c r="D660" s="234" t="s">
        <v>185</v>
      </c>
      <c r="E660" s="246" t="s">
        <v>22</v>
      </c>
      <c r="F660" s="247" t="s">
        <v>824</v>
      </c>
      <c r="G660" s="245"/>
      <c r="H660" s="246" t="s">
        <v>22</v>
      </c>
      <c r="I660" s="248"/>
      <c r="J660" s="245"/>
      <c r="K660" s="245"/>
      <c r="L660" s="249"/>
      <c r="M660" s="250"/>
      <c r="N660" s="251"/>
      <c r="O660" s="251"/>
      <c r="P660" s="251"/>
      <c r="Q660" s="251"/>
      <c r="R660" s="251"/>
      <c r="S660" s="251"/>
      <c r="T660" s="252"/>
      <c r="AT660" s="253" t="s">
        <v>185</v>
      </c>
      <c r="AU660" s="253" t="s">
        <v>87</v>
      </c>
      <c r="AV660" s="12" t="s">
        <v>24</v>
      </c>
      <c r="AW660" s="12" t="s">
        <v>41</v>
      </c>
      <c r="AX660" s="12" t="s">
        <v>78</v>
      </c>
      <c r="AY660" s="253" t="s">
        <v>168</v>
      </c>
    </row>
    <row r="661" s="11" customFormat="1">
      <c r="B661" s="232"/>
      <c r="C661" s="233"/>
      <c r="D661" s="234" t="s">
        <v>185</v>
      </c>
      <c r="E661" s="235" t="s">
        <v>22</v>
      </c>
      <c r="F661" s="236" t="s">
        <v>931</v>
      </c>
      <c r="G661" s="233"/>
      <c r="H661" s="237">
        <v>34.915999999999997</v>
      </c>
      <c r="I661" s="238"/>
      <c r="J661" s="233"/>
      <c r="K661" s="233"/>
      <c r="L661" s="239"/>
      <c r="M661" s="240"/>
      <c r="N661" s="241"/>
      <c r="O661" s="241"/>
      <c r="P661" s="241"/>
      <c r="Q661" s="241"/>
      <c r="R661" s="241"/>
      <c r="S661" s="241"/>
      <c r="T661" s="242"/>
      <c r="AT661" s="243" t="s">
        <v>185</v>
      </c>
      <c r="AU661" s="243" t="s">
        <v>87</v>
      </c>
      <c r="AV661" s="11" t="s">
        <v>87</v>
      </c>
      <c r="AW661" s="11" t="s">
        <v>41</v>
      </c>
      <c r="AX661" s="11" t="s">
        <v>78</v>
      </c>
      <c r="AY661" s="243" t="s">
        <v>168</v>
      </c>
    </row>
    <row r="662" s="12" customFormat="1">
      <c r="B662" s="244"/>
      <c r="C662" s="245"/>
      <c r="D662" s="234" t="s">
        <v>185</v>
      </c>
      <c r="E662" s="246" t="s">
        <v>22</v>
      </c>
      <c r="F662" s="247" t="s">
        <v>826</v>
      </c>
      <c r="G662" s="245"/>
      <c r="H662" s="246" t="s">
        <v>22</v>
      </c>
      <c r="I662" s="248"/>
      <c r="J662" s="245"/>
      <c r="K662" s="245"/>
      <c r="L662" s="249"/>
      <c r="M662" s="250"/>
      <c r="N662" s="251"/>
      <c r="O662" s="251"/>
      <c r="P662" s="251"/>
      <c r="Q662" s="251"/>
      <c r="R662" s="251"/>
      <c r="S662" s="251"/>
      <c r="T662" s="252"/>
      <c r="AT662" s="253" t="s">
        <v>185</v>
      </c>
      <c r="AU662" s="253" t="s">
        <v>87</v>
      </c>
      <c r="AV662" s="12" t="s">
        <v>24</v>
      </c>
      <c r="AW662" s="12" t="s">
        <v>41</v>
      </c>
      <c r="AX662" s="12" t="s">
        <v>78</v>
      </c>
      <c r="AY662" s="253" t="s">
        <v>168</v>
      </c>
    </row>
    <row r="663" s="11" customFormat="1">
      <c r="B663" s="232"/>
      <c r="C663" s="233"/>
      <c r="D663" s="234" t="s">
        <v>185</v>
      </c>
      <c r="E663" s="235" t="s">
        <v>22</v>
      </c>
      <c r="F663" s="236" t="s">
        <v>932</v>
      </c>
      <c r="G663" s="233"/>
      <c r="H663" s="237">
        <v>7.8490000000000002</v>
      </c>
      <c r="I663" s="238"/>
      <c r="J663" s="233"/>
      <c r="K663" s="233"/>
      <c r="L663" s="239"/>
      <c r="M663" s="240"/>
      <c r="N663" s="241"/>
      <c r="O663" s="241"/>
      <c r="P663" s="241"/>
      <c r="Q663" s="241"/>
      <c r="R663" s="241"/>
      <c r="S663" s="241"/>
      <c r="T663" s="242"/>
      <c r="AT663" s="243" t="s">
        <v>185</v>
      </c>
      <c r="AU663" s="243" t="s">
        <v>87</v>
      </c>
      <c r="AV663" s="11" t="s">
        <v>87</v>
      </c>
      <c r="AW663" s="11" t="s">
        <v>41</v>
      </c>
      <c r="AX663" s="11" t="s">
        <v>78</v>
      </c>
      <c r="AY663" s="243" t="s">
        <v>168</v>
      </c>
    </row>
    <row r="664" s="12" customFormat="1">
      <c r="B664" s="244"/>
      <c r="C664" s="245"/>
      <c r="D664" s="234" t="s">
        <v>185</v>
      </c>
      <c r="E664" s="246" t="s">
        <v>22</v>
      </c>
      <c r="F664" s="247" t="s">
        <v>933</v>
      </c>
      <c r="G664" s="245"/>
      <c r="H664" s="246" t="s">
        <v>22</v>
      </c>
      <c r="I664" s="248"/>
      <c r="J664" s="245"/>
      <c r="K664" s="245"/>
      <c r="L664" s="249"/>
      <c r="M664" s="250"/>
      <c r="N664" s="251"/>
      <c r="O664" s="251"/>
      <c r="P664" s="251"/>
      <c r="Q664" s="251"/>
      <c r="R664" s="251"/>
      <c r="S664" s="251"/>
      <c r="T664" s="252"/>
      <c r="AT664" s="253" t="s">
        <v>185</v>
      </c>
      <c r="AU664" s="253" t="s">
        <v>87</v>
      </c>
      <c r="AV664" s="12" t="s">
        <v>24</v>
      </c>
      <c r="AW664" s="12" t="s">
        <v>41</v>
      </c>
      <c r="AX664" s="12" t="s">
        <v>78</v>
      </c>
      <c r="AY664" s="253" t="s">
        <v>168</v>
      </c>
    </row>
    <row r="665" s="12" customFormat="1">
      <c r="B665" s="244"/>
      <c r="C665" s="245"/>
      <c r="D665" s="234" t="s">
        <v>185</v>
      </c>
      <c r="E665" s="246" t="s">
        <v>22</v>
      </c>
      <c r="F665" s="247" t="s">
        <v>845</v>
      </c>
      <c r="G665" s="245"/>
      <c r="H665" s="246" t="s">
        <v>22</v>
      </c>
      <c r="I665" s="248"/>
      <c r="J665" s="245"/>
      <c r="K665" s="245"/>
      <c r="L665" s="249"/>
      <c r="M665" s="250"/>
      <c r="N665" s="251"/>
      <c r="O665" s="251"/>
      <c r="P665" s="251"/>
      <c r="Q665" s="251"/>
      <c r="R665" s="251"/>
      <c r="S665" s="251"/>
      <c r="T665" s="252"/>
      <c r="AT665" s="253" t="s">
        <v>185</v>
      </c>
      <c r="AU665" s="253" t="s">
        <v>87</v>
      </c>
      <c r="AV665" s="12" t="s">
        <v>24</v>
      </c>
      <c r="AW665" s="12" t="s">
        <v>41</v>
      </c>
      <c r="AX665" s="12" t="s">
        <v>78</v>
      </c>
      <c r="AY665" s="253" t="s">
        <v>168</v>
      </c>
    </row>
    <row r="666" s="11" customFormat="1">
      <c r="B666" s="232"/>
      <c r="C666" s="233"/>
      <c r="D666" s="234" t="s">
        <v>185</v>
      </c>
      <c r="E666" s="235" t="s">
        <v>22</v>
      </c>
      <c r="F666" s="236" t="s">
        <v>934</v>
      </c>
      <c r="G666" s="233"/>
      <c r="H666" s="237">
        <v>52.960000000000001</v>
      </c>
      <c r="I666" s="238"/>
      <c r="J666" s="233"/>
      <c r="K666" s="233"/>
      <c r="L666" s="239"/>
      <c r="M666" s="240"/>
      <c r="N666" s="241"/>
      <c r="O666" s="241"/>
      <c r="P666" s="241"/>
      <c r="Q666" s="241"/>
      <c r="R666" s="241"/>
      <c r="S666" s="241"/>
      <c r="T666" s="242"/>
      <c r="AT666" s="243" t="s">
        <v>185</v>
      </c>
      <c r="AU666" s="243" t="s">
        <v>87</v>
      </c>
      <c r="AV666" s="11" t="s">
        <v>87</v>
      </c>
      <c r="AW666" s="11" t="s">
        <v>41</v>
      </c>
      <c r="AX666" s="11" t="s">
        <v>78</v>
      </c>
      <c r="AY666" s="243" t="s">
        <v>168</v>
      </c>
    </row>
    <row r="667" s="12" customFormat="1">
      <c r="B667" s="244"/>
      <c r="C667" s="245"/>
      <c r="D667" s="234" t="s">
        <v>185</v>
      </c>
      <c r="E667" s="246" t="s">
        <v>22</v>
      </c>
      <c r="F667" s="247" t="s">
        <v>935</v>
      </c>
      <c r="G667" s="245"/>
      <c r="H667" s="246" t="s">
        <v>22</v>
      </c>
      <c r="I667" s="248"/>
      <c r="J667" s="245"/>
      <c r="K667" s="245"/>
      <c r="L667" s="249"/>
      <c r="M667" s="250"/>
      <c r="N667" s="251"/>
      <c r="O667" s="251"/>
      <c r="P667" s="251"/>
      <c r="Q667" s="251"/>
      <c r="R667" s="251"/>
      <c r="S667" s="251"/>
      <c r="T667" s="252"/>
      <c r="AT667" s="253" t="s">
        <v>185</v>
      </c>
      <c r="AU667" s="253" t="s">
        <v>87</v>
      </c>
      <c r="AV667" s="12" t="s">
        <v>24</v>
      </c>
      <c r="AW667" s="12" t="s">
        <v>41</v>
      </c>
      <c r="AX667" s="12" t="s">
        <v>78</v>
      </c>
      <c r="AY667" s="253" t="s">
        <v>168</v>
      </c>
    </row>
    <row r="668" s="11" customFormat="1">
      <c r="B668" s="232"/>
      <c r="C668" s="233"/>
      <c r="D668" s="234" t="s">
        <v>185</v>
      </c>
      <c r="E668" s="235" t="s">
        <v>22</v>
      </c>
      <c r="F668" s="236" t="s">
        <v>936</v>
      </c>
      <c r="G668" s="233"/>
      <c r="H668" s="237">
        <v>69.489999999999995</v>
      </c>
      <c r="I668" s="238"/>
      <c r="J668" s="233"/>
      <c r="K668" s="233"/>
      <c r="L668" s="239"/>
      <c r="M668" s="240"/>
      <c r="N668" s="241"/>
      <c r="O668" s="241"/>
      <c r="P668" s="241"/>
      <c r="Q668" s="241"/>
      <c r="R668" s="241"/>
      <c r="S668" s="241"/>
      <c r="T668" s="242"/>
      <c r="AT668" s="243" t="s">
        <v>185</v>
      </c>
      <c r="AU668" s="243" t="s">
        <v>87</v>
      </c>
      <c r="AV668" s="11" t="s">
        <v>87</v>
      </c>
      <c r="AW668" s="11" t="s">
        <v>41</v>
      </c>
      <c r="AX668" s="11" t="s">
        <v>78</v>
      </c>
      <c r="AY668" s="243" t="s">
        <v>168</v>
      </c>
    </row>
    <row r="669" s="11" customFormat="1">
      <c r="B669" s="232"/>
      <c r="C669" s="233"/>
      <c r="D669" s="234" t="s">
        <v>185</v>
      </c>
      <c r="E669" s="235" t="s">
        <v>22</v>
      </c>
      <c r="F669" s="236" t="s">
        <v>937</v>
      </c>
      <c r="G669" s="233"/>
      <c r="H669" s="237">
        <v>-5.4000000000000004</v>
      </c>
      <c r="I669" s="238"/>
      <c r="J669" s="233"/>
      <c r="K669" s="233"/>
      <c r="L669" s="239"/>
      <c r="M669" s="240"/>
      <c r="N669" s="241"/>
      <c r="O669" s="241"/>
      <c r="P669" s="241"/>
      <c r="Q669" s="241"/>
      <c r="R669" s="241"/>
      <c r="S669" s="241"/>
      <c r="T669" s="242"/>
      <c r="AT669" s="243" t="s">
        <v>185</v>
      </c>
      <c r="AU669" s="243" t="s">
        <v>87</v>
      </c>
      <c r="AV669" s="11" t="s">
        <v>87</v>
      </c>
      <c r="AW669" s="11" t="s">
        <v>41</v>
      </c>
      <c r="AX669" s="11" t="s">
        <v>78</v>
      </c>
      <c r="AY669" s="243" t="s">
        <v>168</v>
      </c>
    </row>
    <row r="670" s="12" customFormat="1">
      <c r="B670" s="244"/>
      <c r="C670" s="245"/>
      <c r="D670" s="234" t="s">
        <v>185</v>
      </c>
      <c r="E670" s="246" t="s">
        <v>22</v>
      </c>
      <c r="F670" s="247" t="s">
        <v>897</v>
      </c>
      <c r="G670" s="245"/>
      <c r="H670" s="246" t="s">
        <v>22</v>
      </c>
      <c r="I670" s="248"/>
      <c r="J670" s="245"/>
      <c r="K670" s="245"/>
      <c r="L670" s="249"/>
      <c r="M670" s="250"/>
      <c r="N670" s="251"/>
      <c r="O670" s="251"/>
      <c r="P670" s="251"/>
      <c r="Q670" s="251"/>
      <c r="R670" s="251"/>
      <c r="S670" s="251"/>
      <c r="T670" s="252"/>
      <c r="AT670" s="253" t="s">
        <v>185</v>
      </c>
      <c r="AU670" s="253" t="s">
        <v>87</v>
      </c>
      <c r="AV670" s="12" t="s">
        <v>24</v>
      </c>
      <c r="AW670" s="12" t="s">
        <v>41</v>
      </c>
      <c r="AX670" s="12" t="s">
        <v>78</v>
      </c>
      <c r="AY670" s="253" t="s">
        <v>168</v>
      </c>
    </row>
    <row r="671" s="11" customFormat="1">
      <c r="B671" s="232"/>
      <c r="C671" s="233"/>
      <c r="D671" s="234" t="s">
        <v>185</v>
      </c>
      <c r="E671" s="235" t="s">
        <v>22</v>
      </c>
      <c r="F671" s="236" t="s">
        <v>938</v>
      </c>
      <c r="G671" s="233"/>
      <c r="H671" s="237">
        <v>36.076000000000001</v>
      </c>
      <c r="I671" s="238"/>
      <c r="J671" s="233"/>
      <c r="K671" s="233"/>
      <c r="L671" s="239"/>
      <c r="M671" s="240"/>
      <c r="N671" s="241"/>
      <c r="O671" s="241"/>
      <c r="P671" s="241"/>
      <c r="Q671" s="241"/>
      <c r="R671" s="241"/>
      <c r="S671" s="241"/>
      <c r="T671" s="242"/>
      <c r="AT671" s="243" t="s">
        <v>185</v>
      </c>
      <c r="AU671" s="243" t="s">
        <v>87</v>
      </c>
      <c r="AV671" s="11" t="s">
        <v>87</v>
      </c>
      <c r="AW671" s="11" t="s">
        <v>41</v>
      </c>
      <c r="AX671" s="11" t="s">
        <v>78</v>
      </c>
      <c r="AY671" s="243" t="s">
        <v>168</v>
      </c>
    </row>
    <row r="672" s="11" customFormat="1">
      <c r="B672" s="232"/>
      <c r="C672" s="233"/>
      <c r="D672" s="234" t="s">
        <v>185</v>
      </c>
      <c r="E672" s="235" t="s">
        <v>22</v>
      </c>
      <c r="F672" s="236" t="s">
        <v>921</v>
      </c>
      <c r="G672" s="233"/>
      <c r="H672" s="237">
        <v>0.90000000000000002</v>
      </c>
      <c r="I672" s="238"/>
      <c r="J672" s="233"/>
      <c r="K672" s="233"/>
      <c r="L672" s="239"/>
      <c r="M672" s="240"/>
      <c r="N672" s="241"/>
      <c r="O672" s="241"/>
      <c r="P672" s="241"/>
      <c r="Q672" s="241"/>
      <c r="R672" s="241"/>
      <c r="S672" s="241"/>
      <c r="T672" s="242"/>
      <c r="AT672" s="243" t="s">
        <v>185</v>
      </c>
      <c r="AU672" s="243" t="s">
        <v>87</v>
      </c>
      <c r="AV672" s="11" t="s">
        <v>87</v>
      </c>
      <c r="AW672" s="11" t="s">
        <v>41</v>
      </c>
      <c r="AX672" s="11" t="s">
        <v>78</v>
      </c>
      <c r="AY672" s="243" t="s">
        <v>168</v>
      </c>
    </row>
    <row r="673" s="12" customFormat="1">
      <c r="B673" s="244"/>
      <c r="C673" s="245"/>
      <c r="D673" s="234" t="s">
        <v>185</v>
      </c>
      <c r="E673" s="246" t="s">
        <v>22</v>
      </c>
      <c r="F673" s="247" t="s">
        <v>898</v>
      </c>
      <c r="G673" s="245"/>
      <c r="H673" s="246" t="s">
        <v>22</v>
      </c>
      <c r="I673" s="248"/>
      <c r="J673" s="245"/>
      <c r="K673" s="245"/>
      <c r="L673" s="249"/>
      <c r="M673" s="250"/>
      <c r="N673" s="251"/>
      <c r="O673" s="251"/>
      <c r="P673" s="251"/>
      <c r="Q673" s="251"/>
      <c r="R673" s="251"/>
      <c r="S673" s="251"/>
      <c r="T673" s="252"/>
      <c r="AT673" s="253" t="s">
        <v>185</v>
      </c>
      <c r="AU673" s="253" t="s">
        <v>87</v>
      </c>
      <c r="AV673" s="12" t="s">
        <v>24</v>
      </c>
      <c r="AW673" s="12" t="s">
        <v>41</v>
      </c>
      <c r="AX673" s="12" t="s">
        <v>78</v>
      </c>
      <c r="AY673" s="253" t="s">
        <v>168</v>
      </c>
    </row>
    <row r="674" s="11" customFormat="1">
      <c r="B674" s="232"/>
      <c r="C674" s="233"/>
      <c r="D674" s="234" t="s">
        <v>185</v>
      </c>
      <c r="E674" s="235" t="s">
        <v>22</v>
      </c>
      <c r="F674" s="236" t="s">
        <v>939</v>
      </c>
      <c r="G674" s="233"/>
      <c r="H674" s="237">
        <v>51.856000000000002</v>
      </c>
      <c r="I674" s="238"/>
      <c r="J674" s="233"/>
      <c r="K674" s="233"/>
      <c r="L674" s="239"/>
      <c r="M674" s="240"/>
      <c r="N674" s="241"/>
      <c r="O674" s="241"/>
      <c r="P674" s="241"/>
      <c r="Q674" s="241"/>
      <c r="R674" s="241"/>
      <c r="S674" s="241"/>
      <c r="T674" s="242"/>
      <c r="AT674" s="243" t="s">
        <v>185</v>
      </c>
      <c r="AU674" s="243" t="s">
        <v>87</v>
      </c>
      <c r="AV674" s="11" t="s">
        <v>87</v>
      </c>
      <c r="AW674" s="11" t="s">
        <v>41</v>
      </c>
      <c r="AX674" s="11" t="s">
        <v>78</v>
      </c>
      <c r="AY674" s="243" t="s">
        <v>168</v>
      </c>
    </row>
    <row r="675" s="11" customFormat="1">
      <c r="B675" s="232"/>
      <c r="C675" s="233"/>
      <c r="D675" s="234" t="s">
        <v>185</v>
      </c>
      <c r="E675" s="235" t="s">
        <v>22</v>
      </c>
      <c r="F675" s="236" t="s">
        <v>928</v>
      </c>
      <c r="G675" s="233"/>
      <c r="H675" s="237">
        <v>2.7000000000000002</v>
      </c>
      <c r="I675" s="238"/>
      <c r="J675" s="233"/>
      <c r="K675" s="233"/>
      <c r="L675" s="239"/>
      <c r="M675" s="240"/>
      <c r="N675" s="241"/>
      <c r="O675" s="241"/>
      <c r="P675" s="241"/>
      <c r="Q675" s="241"/>
      <c r="R675" s="241"/>
      <c r="S675" s="241"/>
      <c r="T675" s="242"/>
      <c r="AT675" s="243" t="s">
        <v>185</v>
      </c>
      <c r="AU675" s="243" t="s">
        <v>87</v>
      </c>
      <c r="AV675" s="11" t="s">
        <v>87</v>
      </c>
      <c r="AW675" s="11" t="s">
        <v>41</v>
      </c>
      <c r="AX675" s="11" t="s">
        <v>78</v>
      </c>
      <c r="AY675" s="243" t="s">
        <v>168</v>
      </c>
    </row>
    <row r="676" s="12" customFormat="1">
      <c r="B676" s="244"/>
      <c r="C676" s="245"/>
      <c r="D676" s="234" t="s">
        <v>185</v>
      </c>
      <c r="E676" s="246" t="s">
        <v>22</v>
      </c>
      <c r="F676" s="247" t="s">
        <v>899</v>
      </c>
      <c r="G676" s="245"/>
      <c r="H676" s="246" t="s">
        <v>22</v>
      </c>
      <c r="I676" s="248"/>
      <c r="J676" s="245"/>
      <c r="K676" s="245"/>
      <c r="L676" s="249"/>
      <c r="M676" s="250"/>
      <c r="N676" s="251"/>
      <c r="O676" s="251"/>
      <c r="P676" s="251"/>
      <c r="Q676" s="251"/>
      <c r="R676" s="251"/>
      <c r="S676" s="251"/>
      <c r="T676" s="252"/>
      <c r="AT676" s="253" t="s">
        <v>185</v>
      </c>
      <c r="AU676" s="253" t="s">
        <v>87</v>
      </c>
      <c r="AV676" s="12" t="s">
        <v>24</v>
      </c>
      <c r="AW676" s="12" t="s">
        <v>41</v>
      </c>
      <c r="AX676" s="12" t="s">
        <v>78</v>
      </c>
      <c r="AY676" s="253" t="s">
        <v>168</v>
      </c>
    </row>
    <row r="677" s="11" customFormat="1">
      <c r="B677" s="232"/>
      <c r="C677" s="233"/>
      <c r="D677" s="234" t="s">
        <v>185</v>
      </c>
      <c r="E677" s="235" t="s">
        <v>22</v>
      </c>
      <c r="F677" s="236" t="s">
        <v>940</v>
      </c>
      <c r="G677" s="233"/>
      <c r="H677" s="237">
        <v>60.313000000000002</v>
      </c>
      <c r="I677" s="238"/>
      <c r="J677" s="233"/>
      <c r="K677" s="233"/>
      <c r="L677" s="239"/>
      <c r="M677" s="240"/>
      <c r="N677" s="241"/>
      <c r="O677" s="241"/>
      <c r="P677" s="241"/>
      <c r="Q677" s="241"/>
      <c r="R677" s="241"/>
      <c r="S677" s="241"/>
      <c r="T677" s="242"/>
      <c r="AT677" s="243" t="s">
        <v>185</v>
      </c>
      <c r="AU677" s="243" t="s">
        <v>87</v>
      </c>
      <c r="AV677" s="11" t="s">
        <v>87</v>
      </c>
      <c r="AW677" s="11" t="s">
        <v>41</v>
      </c>
      <c r="AX677" s="11" t="s">
        <v>78</v>
      </c>
      <c r="AY677" s="243" t="s">
        <v>168</v>
      </c>
    </row>
    <row r="678" s="11" customFormat="1">
      <c r="B678" s="232"/>
      <c r="C678" s="233"/>
      <c r="D678" s="234" t="s">
        <v>185</v>
      </c>
      <c r="E678" s="235" t="s">
        <v>22</v>
      </c>
      <c r="F678" s="236" t="s">
        <v>941</v>
      </c>
      <c r="G678" s="233"/>
      <c r="H678" s="237">
        <v>-4.9500000000000002</v>
      </c>
      <c r="I678" s="238"/>
      <c r="J678" s="233"/>
      <c r="K678" s="233"/>
      <c r="L678" s="239"/>
      <c r="M678" s="240"/>
      <c r="N678" s="241"/>
      <c r="O678" s="241"/>
      <c r="P678" s="241"/>
      <c r="Q678" s="241"/>
      <c r="R678" s="241"/>
      <c r="S678" s="241"/>
      <c r="T678" s="242"/>
      <c r="AT678" s="243" t="s">
        <v>185</v>
      </c>
      <c r="AU678" s="243" t="s">
        <v>87</v>
      </c>
      <c r="AV678" s="11" t="s">
        <v>87</v>
      </c>
      <c r="AW678" s="11" t="s">
        <v>41</v>
      </c>
      <c r="AX678" s="11" t="s">
        <v>78</v>
      </c>
      <c r="AY678" s="243" t="s">
        <v>168</v>
      </c>
    </row>
    <row r="679" s="12" customFormat="1">
      <c r="B679" s="244"/>
      <c r="C679" s="245"/>
      <c r="D679" s="234" t="s">
        <v>185</v>
      </c>
      <c r="E679" s="246" t="s">
        <v>22</v>
      </c>
      <c r="F679" s="247" t="s">
        <v>849</v>
      </c>
      <c r="G679" s="245"/>
      <c r="H679" s="246" t="s">
        <v>22</v>
      </c>
      <c r="I679" s="248"/>
      <c r="J679" s="245"/>
      <c r="K679" s="245"/>
      <c r="L679" s="249"/>
      <c r="M679" s="250"/>
      <c r="N679" s="251"/>
      <c r="O679" s="251"/>
      <c r="P679" s="251"/>
      <c r="Q679" s="251"/>
      <c r="R679" s="251"/>
      <c r="S679" s="251"/>
      <c r="T679" s="252"/>
      <c r="AT679" s="253" t="s">
        <v>185</v>
      </c>
      <c r="AU679" s="253" t="s">
        <v>87</v>
      </c>
      <c r="AV679" s="12" t="s">
        <v>24</v>
      </c>
      <c r="AW679" s="12" t="s">
        <v>41</v>
      </c>
      <c r="AX679" s="12" t="s">
        <v>78</v>
      </c>
      <c r="AY679" s="253" t="s">
        <v>168</v>
      </c>
    </row>
    <row r="680" s="11" customFormat="1">
      <c r="B680" s="232"/>
      <c r="C680" s="233"/>
      <c r="D680" s="234" t="s">
        <v>185</v>
      </c>
      <c r="E680" s="235" t="s">
        <v>22</v>
      </c>
      <c r="F680" s="236" t="s">
        <v>942</v>
      </c>
      <c r="G680" s="233"/>
      <c r="H680" s="237">
        <v>34.915999999999997</v>
      </c>
      <c r="I680" s="238"/>
      <c r="J680" s="233"/>
      <c r="K680" s="233"/>
      <c r="L680" s="239"/>
      <c r="M680" s="240"/>
      <c r="N680" s="241"/>
      <c r="O680" s="241"/>
      <c r="P680" s="241"/>
      <c r="Q680" s="241"/>
      <c r="R680" s="241"/>
      <c r="S680" s="241"/>
      <c r="T680" s="242"/>
      <c r="AT680" s="243" t="s">
        <v>185</v>
      </c>
      <c r="AU680" s="243" t="s">
        <v>87</v>
      </c>
      <c r="AV680" s="11" t="s">
        <v>87</v>
      </c>
      <c r="AW680" s="11" t="s">
        <v>41</v>
      </c>
      <c r="AX680" s="11" t="s">
        <v>78</v>
      </c>
      <c r="AY680" s="243" t="s">
        <v>168</v>
      </c>
    </row>
    <row r="681" s="12" customFormat="1">
      <c r="B681" s="244"/>
      <c r="C681" s="245"/>
      <c r="D681" s="234" t="s">
        <v>185</v>
      </c>
      <c r="E681" s="246" t="s">
        <v>22</v>
      </c>
      <c r="F681" s="247" t="s">
        <v>850</v>
      </c>
      <c r="G681" s="245"/>
      <c r="H681" s="246" t="s">
        <v>22</v>
      </c>
      <c r="I681" s="248"/>
      <c r="J681" s="245"/>
      <c r="K681" s="245"/>
      <c r="L681" s="249"/>
      <c r="M681" s="250"/>
      <c r="N681" s="251"/>
      <c r="O681" s="251"/>
      <c r="P681" s="251"/>
      <c r="Q681" s="251"/>
      <c r="R681" s="251"/>
      <c r="S681" s="251"/>
      <c r="T681" s="252"/>
      <c r="AT681" s="253" t="s">
        <v>185</v>
      </c>
      <c r="AU681" s="253" t="s">
        <v>87</v>
      </c>
      <c r="AV681" s="12" t="s">
        <v>24</v>
      </c>
      <c r="AW681" s="12" t="s">
        <v>41</v>
      </c>
      <c r="AX681" s="12" t="s">
        <v>78</v>
      </c>
      <c r="AY681" s="253" t="s">
        <v>168</v>
      </c>
    </row>
    <row r="682" s="11" customFormat="1">
      <c r="B682" s="232"/>
      <c r="C682" s="233"/>
      <c r="D682" s="234" t="s">
        <v>185</v>
      </c>
      <c r="E682" s="235" t="s">
        <v>22</v>
      </c>
      <c r="F682" s="236" t="s">
        <v>943</v>
      </c>
      <c r="G682" s="233"/>
      <c r="H682" s="237">
        <v>6.2350000000000003</v>
      </c>
      <c r="I682" s="238"/>
      <c r="J682" s="233"/>
      <c r="K682" s="233"/>
      <c r="L682" s="239"/>
      <c r="M682" s="240"/>
      <c r="N682" s="241"/>
      <c r="O682" s="241"/>
      <c r="P682" s="241"/>
      <c r="Q682" s="241"/>
      <c r="R682" s="241"/>
      <c r="S682" s="241"/>
      <c r="T682" s="242"/>
      <c r="AT682" s="243" t="s">
        <v>185</v>
      </c>
      <c r="AU682" s="243" t="s">
        <v>87</v>
      </c>
      <c r="AV682" s="11" t="s">
        <v>87</v>
      </c>
      <c r="AW682" s="11" t="s">
        <v>41</v>
      </c>
      <c r="AX682" s="11" t="s">
        <v>78</v>
      </c>
      <c r="AY682" s="243" t="s">
        <v>168</v>
      </c>
    </row>
    <row r="683" s="12" customFormat="1">
      <c r="B683" s="244"/>
      <c r="C683" s="245"/>
      <c r="D683" s="234" t="s">
        <v>185</v>
      </c>
      <c r="E683" s="246" t="s">
        <v>22</v>
      </c>
      <c r="F683" s="247" t="s">
        <v>417</v>
      </c>
      <c r="G683" s="245"/>
      <c r="H683" s="246" t="s">
        <v>22</v>
      </c>
      <c r="I683" s="248"/>
      <c r="J683" s="245"/>
      <c r="K683" s="245"/>
      <c r="L683" s="249"/>
      <c r="M683" s="250"/>
      <c r="N683" s="251"/>
      <c r="O683" s="251"/>
      <c r="P683" s="251"/>
      <c r="Q683" s="251"/>
      <c r="R683" s="251"/>
      <c r="S683" s="251"/>
      <c r="T683" s="252"/>
      <c r="AT683" s="253" t="s">
        <v>185</v>
      </c>
      <c r="AU683" s="253" t="s">
        <v>87</v>
      </c>
      <c r="AV683" s="12" t="s">
        <v>24</v>
      </c>
      <c r="AW683" s="12" t="s">
        <v>41</v>
      </c>
      <c r="AX683" s="12" t="s">
        <v>78</v>
      </c>
      <c r="AY683" s="253" t="s">
        <v>168</v>
      </c>
    </row>
    <row r="684" s="12" customFormat="1">
      <c r="B684" s="244"/>
      <c r="C684" s="245"/>
      <c r="D684" s="234" t="s">
        <v>185</v>
      </c>
      <c r="E684" s="246" t="s">
        <v>22</v>
      </c>
      <c r="F684" s="247" t="s">
        <v>867</v>
      </c>
      <c r="G684" s="245"/>
      <c r="H684" s="246" t="s">
        <v>22</v>
      </c>
      <c r="I684" s="248"/>
      <c r="J684" s="245"/>
      <c r="K684" s="245"/>
      <c r="L684" s="249"/>
      <c r="M684" s="250"/>
      <c r="N684" s="251"/>
      <c r="O684" s="251"/>
      <c r="P684" s="251"/>
      <c r="Q684" s="251"/>
      <c r="R684" s="251"/>
      <c r="S684" s="251"/>
      <c r="T684" s="252"/>
      <c r="AT684" s="253" t="s">
        <v>185</v>
      </c>
      <c r="AU684" s="253" t="s">
        <v>87</v>
      </c>
      <c r="AV684" s="12" t="s">
        <v>24</v>
      </c>
      <c r="AW684" s="12" t="s">
        <v>41</v>
      </c>
      <c r="AX684" s="12" t="s">
        <v>78</v>
      </c>
      <c r="AY684" s="253" t="s">
        <v>168</v>
      </c>
    </row>
    <row r="685" s="11" customFormat="1">
      <c r="B685" s="232"/>
      <c r="C685" s="233"/>
      <c r="D685" s="234" t="s">
        <v>185</v>
      </c>
      <c r="E685" s="235" t="s">
        <v>22</v>
      </c>
      <c r="F685" s="236" t="s">
        <v>944</v>
      </c>
      <c r="G685" s="233"/>
      <c r="H685" s="237">
        <v>68.920000000000002</v>
      </c>
      <c r="I685" s="238"/>
      <c r="J685" s="233"/>
      <c r="K685" s="233"/>
      <c r="L685" s="239"/>
      <c r="M685" s="240"/>
      <c r="N685" s="241"/>
      <c r="O685" s="241"/>
      <c r="P685" s="241"/>
      <c r="Q685" s="241"/>
      <c r="R685" s="241"/>
      <c r="S685" s="241"/>
      <c r="T685" s="242"/>
      <c r="AT685" s="243" t="s">
        <v>185</v>
      </c>
      <c r="AU685" s="243" t="s">
        <v>87</v>
      </c>
      <c r="AV685" s="11" t="s">
        <v>87</v>
      </c>
      <c r="AW685" s="11" t="s">
        <v>41</v>
      </c>
      <c r="AX685" s="11" t="s">
        <v>78</v>
      </c>
      <c r="AY685" s="243" t="s">
        <v>168</v>
      </c>
    </row>
    <row r="686" s="12" customFormat="1">
      <c r="B686" s="244"/>
      <c r="C686" s="245"/>
      <c r="D686" s="234" t="s">
        <v>185</v>
      </c>
      <c r="E686" s="246" t="s">
        <v>22</v>
      </c>
      <c r="F686" s="247" t="s">
        <v>869</v>
      </c>
      <c r="G686" s="245"/>
      <c r="H686" s="246" t="s">
        <v>22</v>
      </c>
      <c r="I686" s="248"/>
      <c r="J686" s="245"/>
      <c r="K686" s="245"/>
      <c r="L686" s="249"/>
      <c r="M686" s="250"/>
      <c r="N686" s="251"/>
      <c r="O686" s="251"/>
      <c r="P686" s="251"/>
      <c r="Q686" s="251"/>
      <c r="R686" s="251"/>
      <c r="S686" s="251"/>
      <c r="T686" s="252"/>
      <c r="AT686" s="253" t="s">
        <v>185</v>
      </c>
      <c r="AU686" s="253" t="s">
        <v>87</v>
      </c>
      <c r="AV686" s="12" t="s">
        <v>24</v>
      </c>
      <c r="AW686" s="12" t="s">
        <v>41</v>
      </c>
      <c r="AX686" s="12" t="s">
        <v>78</v>
      </c>
      <c r="AY686" s="253" t="s">
        <v>168</v>
      </c>
    </row>
    <row r="687" s="11" customFormat="1">
      <c r="B687" s="232"/>
      <c r="C687" s="233"/>
      <c r="D687" s="234" t="s">
        <v>185</v>
      </c>
      <c r="E687" s="235" t="s">
        <v>22</v>
      </c>
      <c r="F687" s="236" t="s">
        <v>945</v>
      </c>
      <c r="G687" s="233"/>
      <c r="H687" s="237">
        <v>48.960000000000001</v>
      </c>
      <c r="I687" s="238"/>
      <c r="J687" s="233"/>
      <c r="K687" s="233"/>
      <c r="L687" s="239"/>
      <c r="M687" s="240"/>
      <c r="N687" s="241"/>
      <c r="O687" s="241"/>
      <c r="P687" s="241"/>
      <c r="Q687" s="241"/>
      <c r="R687" s="241"/>
      <c r="S687" s="241"/>
      <c r="T687" s="242"/>
      <c r="AT687" s="243" t="s">
        <v>185</v>
      </c>
      <c r="AU687" s="243" t="s">
        <v>87</v>
      </c>
      <c r="AV687" s="11" t="s">
        <v>87</v>
      </c>
      <c r="AW687" s="11" t="s">
        <v>41</v>
      </c>
      <c r="AX687" s="11" t="s">
        <v>78</v>
      </c>
      <c r="AY687" s="243" t="s">
        <v>168</v>
      </c>
    </row>
    <row r="688" s="12" customFormat="1">
      <c r="B688" s="244"/>
      <c r="C688" s="245"/>
      <c r="D688" s="234" t="s">
        <v>185</v>
      </c>
      <c r="E688" s="246" t="s">
        <v>22</v>
      </c>
      <c r="F688" s="247" t="s">
        <v>902</v>
      </c>
      <c r="G688" s="245"/>
      <c r="H688" s="246" t="s">
        <v>22</v>
      </c>
      <c r="I688" s="248"/>
      <c r="J688" s="245"/>
      <c r="K688" s="245"/>
      <c r="L688" s="249"/>
      <c r="M688" s="250"/>
      <c r="N688" s="251"/>
      <c r="O688" s="251"/>
      <c r="P688" s="251"/>
      <c r="Q688" s="251"/>
      <c r="R688" s="251"/>
      <c r="S688" s="251"/>
      <c r="T688" s="252"/>
      <c r="AT688" s="253" t="s">
        <v>185</v>
      </c>
      <c r="AU688" s="253" t="s">
        <v>87</v>
      </c>
      <c r="AV688" s="12" t="s">
        <v>24</v>
      </c>
      <c r="AW688" s="12" t="s">
        <v>41</v>
      </c>
      <c r="AX688" s="12" t="s">
        <v>78</v>
      </c>
      <c r="AY688" s="253" t="s">
        <v>168</v>
      </c>
    </row>
    <row r="689" s="11" customFormat="1">
      <c r="B689" s="232"/>
      <c r="C689" s="233"/>
      <c r="D689" s="234" t="s">
        <v>185</v>
      </c>
      <c r="E689" s="235" t="s">
        <v>22</v>
      </c>
      <c r="F689" s="236" t="s">
        <v>946</v>
      </c>
      <c r="G689" s="233"/>
      <c r="H689" s="237">
        <v>36.555999999999997</v>
      </c>
      <c r="I689" s="238"/>
      <c r="J689" s="233"/>
      <c r="K689" s="233"/>
      <c r="L689" s="239"/>
      <c r="M689" s="240"/>
      <c r="N689" s="241"/>
      <c r="O689" s="241"/>
      <c r="P689" s="241"/>
      <c r="Q689" s="241"/>
      <c r="R689" s="241"/>
      <c r="S689" s="241"/>
      <c r="T689" s="242"/>
      <c r="AT689" s="243" t="s">
        <v>185</v>
      </c>
      <c r="AU689" s="243" t="s">
        <v>87</v>
      </c>
      <c r="AV689" s="11" t="s">
        <v>87</v>
      </c>
      <c r="AW689" s="11" t="s">
        <v>41</v>
      </c>
      <c r="AX689" s="11" t="s">
        <v>78</v>
      </c>
      <c r="AY689" s="243" t="s">
        <v>168</v>
      </c>
    </row>
    <row r="690" s="11" customFormat="1">
      <c r="B690" s="232"/>
      <c r="C690" s="233"/>
      <c r="D690" s="234" t="s">
        <v>185</v>
      </c>
      <c r="E690" s="235" t="s">
        <v>22</v>
      </c>
      <c r="F690" s="236" t="s">
        <v>921</v>
      </c>
      <c r="G690" s="233"/>
      <c r="H690" s="237">
        <v>0.90000000000000002</v>
      </c>
      <c r="I690" s="238"/>
      <c r="J690" s="233"/>
      <c r="K690" s="233"/>
      <c r="L690" s="239"/>
      <c r="M690" s="240"/>
      <c r="N690" s="241"/>
      <c r="O690" s="241"/>
      <c r="P690" s="241"/>
      <c r="Q690" s="241"/>
      <c r="R690" s="241"/>
      <c r="S690" s="241"/>
      <c r="T690" s="242"/>
      <c r="AT690" s="243" t="s">
        <v>185</v>
      </c>
      <c r="AU690" s="243" t="s">
        <v>87</v>
      </c>
      <c r="AV690" s="11" t="s">
        <v>87</v>
      </c>
      <c r="AW690" s="11" t="s">
        <v>41</v>
      </c>
      <c r="AX690" s="11" t="s">
        <v>78</v>
      </c>
      <c r="AY690" s="243" t="s">
        <v>168</v>
      </c>
    </row>
    <row r="691" s="12" customFormat="1">
      <c r="B691" s="244"/>
      <c r="C691" s="245"/>
      <c r="D691" s="234" t="s">
        <v>185</v>
      </c>
      <c r="E691" s="246" t="s">
        <v>22</v>
      </c>
      <c r="F691" s="247" t="s">
        <v>903</v>
      </c>
      <c r="G691" s="245"/>
      <c r="H691" s="246" t="s">
        <v>22</v>
      </c>
      <c r="I691" s="248"/>
      <c r="J691" s="245"/>
      <c r="K691" s="245"/>
      <c r="L691" s="249"/>
      <c r="M691" s="250"/>
      <c r="N691" s="251"/>
      <c r="O691" s="251"/>
      <c r="P691" s="251"/>
      <c r="Q691" s="251"/>
      <c r="R691" s="251"/>
      <c r="S691" s="251"/>
      <c r="T691" s="252"/>
      <c r="AT691" s="253" t="s">
        <v>185</v>
      </c>
      <c r="AU691" s="253" t="s">
        <v>87</v>
      </c>
      <c r="AV691" s="12" t="s">
        <v>24</v>
      </c>
      <c r="AW691" s="12" t="s">
        <v>41</v>
      </c>
      <c r="AX691" s="12" t="s">
        <v>78</v>
      </c>
      <c r="AY691" s="253" t="s">
        <v>168</v>
      </c>
    </row>
    <row r="692" s="11" customFormat="1">
      <c r="B692" s="232"/>
      <c r="C692" s="233"/>
      <c r="D692" s="234" t="s">
        <v>185</v>
      </c>
      <c r="E692" s="235" t="s">
        <v>22</v>
      </c>
      <c r="F692" s="236" t="s">
        <v>947</v>
      </c>
      <c r="G692" s="233"/>
      <c r="H692" s="237">
        <v>53.276000000000003</v>
      </c>
      <c r="I692" s="238"/>
      <c r="J692" s="233"/>
      <c r="K692" s="233"/>
      <c r="L692" s="239"/>
      <c r="M692" s="240"/>
      <c r="N692" s="241"/>
      <c r="O692" s="241"/>
      <c r="P692" s="241"/>
      <c r="Q692" s="241"/>
      <c r="R692" s="241"/>
      <c r="S692" s="241"/>
      <c r="T692" s="242"/>
      <c r="AT692" s="243" t="s">
        <v>185</v>
      </c>
      <c r="AU692" s="243" t="s">
        <v>87</v>
      </c>
      <c r="AV692" s="11" t="s">
        <v>87</v>
      </c>
      <c r="AW692" s="11" t="s">
        <v>41</v>
      </c>
      <c r="AX692" s="11" t="s">
        <v>78</v>
      </c>
      <c r="AY692" s="243" t="s">
        <v>168</v>
      </c>
    </row>
    <row r="693" s="11" customFormat="1">
      <c r="B693" s="232"/>
      <c r="C693" s="233"/>
      <c r="D693" s="234" t="s">
        <v>185</v>
      </c>
      <c r="E693" s="235" t="s">
        <v>22</v>
      </c>
      <c r="F693" s="236" t="s">
        <v>928</v>
      </c>
      <c r="G693" s="233"/>
      <c r="H693" s="237">
        <v>2.7000000000000002</v>
      </c>
      <c r="I693" s="238"/>
      <c r="J693" s="233"/>
      <c r="K693" s="233"/>
      <c r="L693" s="239"/>
      <c r="M693" s="240"/>
      <c r="N693" s="241"/>
      <c r="O693" s="241"/>
      <c r="P693" s="241"/>
      <c r="Q693" s="241"/>
      <c r="R693" s="241"/>
      <c r="S693" s="241"/>
      <c r="T693" s="242"/>
      <c r="AT693" s="243" t="s">
        <v>185</v>
      </c>
      <c r="AU693" s="243" t="s">
        <v>87</v>
      </c>
      <c r="AV693" s="11" t="s">
        <v>87</v>
      </c>
      <c r="AW693" s="11" t="s">
        <v>41</v>
      </c>
      <c r="AX693" s="11" t="s">
        <v>78</v>
      </c>
      <c r="AY693" s="243" t="s">
        <v>168</v>
      </c>
    </row>
    <row r="694" s="12" customFormat="1">
      <c r="B694" s="244"/>
      <c r="C694" s="245"/>
      <c r="D694" s="234" t="s">
        <v>185</v>
      </c>
      <c r="E694" s="246" t="s">
        <v>22</v>
      </c>
      <c r="F694" s="247" t="s">
        <v>904</v>
      </c>
      <c r="G694" s="245"/>
      <c r="H694" s="246" t="s">
        <v>22</v>
      </c>
      <c r="I694" s="248"/>
      <c r="J694" s="245"/>
      <c r="K694" s="245"/>
      <c r="L694" s="249"/>
      <c r="M694" s="250"/>
      <c r="N694" s="251"/>
      <c r="O694" s="251"/>
      <c r="P694" s="251"/>
      <c r="Q694" s="251"/>
      <c r="R694" s="251"/>
      <c r="S694" s="251"/>
      <c r="T694" s="252"/>
      <c r="AT694" s="253" t="s">
        <v>185</v>
      </c>
      <c r="AU694" s="253" t="s">
        <v>87</v>
      </c>
      <c r="AV694" s="12" t="s">
        <v>24</v>
      </c>
      <c r="AW694" s="12" t="s">
        <v>41</v>
      </c>
      <c r="AX694" s="12" t="s">
        <v>78</v>
      </c>
      <c r="AY694" s="253" t="s">
        <v>168</v>
      </c>
    </row>
    <row r="695" s="11" customFormat="1">
      <c r="B695" s="232"/>
      <c r="C695" s="233"/>
      <c r="D695" s="234" t="s">
        <v>185</v>
      </c>
      <c r="E695" s="235" t="s">
        <v>22</v>
      </c>
      <c r="F695" s="236" t="s">
        <v>948</v>
      </c>
      <c r="G695" s="233"/>
      <c r="H695" s="237">
        <v>53.542999999999999</v>
      </c>
      <c r="I695" s="238"/>
      <c r="J695" s="233"/>
      <c r="K695" s="233"/>
      <c r="L695" s="239"/>
      <c r="M695" s="240"/>
      <c r="N695" s="241"/>
      <c r="O695" s="241"/>
      <c r="P695" s="241"/>
      <c r="Q695" s="241"/>
      <c r="R695" s="241"/>
      <c r="S695" s="241"/>
      <c r="T695" s="242"/>
      <c r="AT695" s="243" t="s">
        <v>185</v>
      </c>
      <c r="AU695" s="243" t="s">
        <v>87</v>
      </c>
      <c r="AV695" s="11" t="s">
        <v>87</v>
      </c>
      <c r="AW695" s="11" t="s">
        <v>41</v>
      </c>
      <c r="AX695" s="11" t="s">
        <v>78</v>
      </c>
      <c r="AY695" s="243" t="s">
        <v>168</v>
      </c>
    </row>
    <row r="696" s="11" customFormat="1">
      <c r="B696" s="232"/>
      <c r="C696" s="233"/>
      <c r="D696" s="234" t="s">
        <v>185</v>
      </c>
      <c r="E696" s="235" t="s">
        <v>22</v>
      </c>
      <c r="F696" s="236" t="s">
        <v>928</v>
      </c>
      <c r="G696" s="233"/>
      <c r="H696" s="237">
        <v>2.7000000000000002</v>
      </c>
      <c r="I696" s="238"/>
      <c r="J696" s="233"/>
      <c r="K696" s="233"/>
      <c r="L696" s="239"/>
      <c r="M696" s="240"/>
      <c r="N696" s="241"/>
      <c r="O696" s="241"/>
      <c r="P696" s="241"/>
      <c r="Q696" s="241"/>
      <c r="R696" s="241"/>
      <c r="S696" s="241"/>
      <c r="T696" s="242"/>
      <c r="AT696" s="243" t="s">
        <v>185</v>
      </c>
      <c r="AU696" s="243" t="s">
        <v>87</v>
      </c>
      <c r="AV696" s="11" t="s">
        <v>87</v>
      </c>
      <c r="AW696" s="11" t="s">
        <v>41</v>
      </c>
      <c r="AX696" s="11" t="s">
        <v>78</v>
      </c>
      <c r="AY696" s="243" t="s">
        <v>168</v>
      </c>
    </row>
    <row r="697" s="12" customFormat="1">
      <c r="B697" s="244"/>
      <c r="C697" s="245"/>
      <c r="D697" s="234" t="s">
        <v>185</v>
      </c>
      <c r="E697" s="246" t="s">
        <v>22</v>
      </c>
      <c r="F697" s="247" t="s">
        <v>873</v>
      </c>
      <c r="G697" s="245"/>
      <c r="H697" s="246" t="s">
        <v>22</v>
      </c>
      <c r="I697" s="248"/>
      <c r="J697" s="245"/>
      <c r="K697" s="245"/>
      <c r="L697" s="249"/>
      <c r="M697" s="250"/>
      <c r="N697" s="251"/>
      <c r="O697" s="251"/>
      <c r="P697" s="251"/>
      <c r="Q697" s="251"/>
      <c r="R697" s="251"/>
      <c r="S697" s="251"/>
      <c r="T697" s="252"/>
      <c r="AT697" s="253" t="s">
        <v>185</v>
      </c>
      <c r="AU697" s="253" t="s">
        <v>87</v>
      </c>
      <c r="AV697" s="12" t="s">
        <v>24</v>
      </c>
      <c r="AW697" s="12" t="s">
        <v>41</v>
      </c>
      <c r="AX697" s="12" t="s">
        <v>78</v>
      </c>
      <c r="AY697" s="253" t="s">
        <v>168</v>
      </c>
    </row>
    <row r="698" s="11" customFormat="1">
      <c r="B698" s="232"/>
      <c r="C698" s="233"/>
      <c r="D698" s="234" t="s">
        <v>185</v>
      </c>
      <c r="E698" s="235" t="s">
        <v>22</v>
      </c>
      <c r="F698" s="236" t="s">
        <v>949</v>
      </c>
      <c r="G698" s="233"/>
      <c r="H698" s="237">
        <v>33.415999999999997</v>
      </c>
      <c r="I698" s="238"/>
      <c r="J698" s="233"/>
      <c r="K698" s="233"/>
      <c r="L698" s="239"/>
      <c r="M698" s="240"/>
      <c r="N698" s="241"/>
      <c r="O698" s="241"/>
      <c r="P698" s="241"/>
      <c r="Q698" s="241"/>
      <c r="R698" s="241"/>
      <c r="S698" s="241"/>
      <c r="T698" s="242"/>
      <c r="AT698" s="243" t="s">
        <v>185</v>
      </c>
      <c r="AU698" s="243" t="s">
        <v>87</v>
      </c>
      <c r="AV698" s="11" t="s">
        <v>87</v>
      </c>
      <c r="AW698" s="11" t="s">
        <v>41</v>
      </c>
      <c r="AX698" s="11" t="s">
        <v>78</v>
      </c>
      <c r="AY698" s="243" t="s">
        <v>168</v>
      </c>
    </row>
    <row r="699" s="12" customFormat="1">
      <c r="B699" s="244"/>
      <c r="C699" s="245"/>
      <c r="D699" s="234" t="s">
        <v>185</v>
      </c>
      <c r="E699" s="246" t="s">
        <v>22</v>
      </c>
      <c r="F699" s="247" t="s">
        <v>875</v>
      </c>
      <c r="G699" s="245"/>
      <c r="H699" s="246" t="s">
        <v>22</v>
      </c>
      <c r="I699" s="248"/>
      <c r="J699" s="245"/>
      <c r="K699" s="245"/>
      <c r="L699" s="249"/>
      <c r="M699" s="250"/>
      <c r="N699" s="251"/>
      <c r="O699" s="251"/>
      <c r="P699" s="251"/>
      <c r="Q699" s="251"/>
      <c r="R699" s="251"/>
      <c r="S699" s="251"/>
      <c r="T699" s="252"/>
      <c r="AT699" s="253" t="s">
        <v>185</v>
      </c>
      <c r="AU699" s="253" t="s">
        <v>87</v>
      </c>
      <c r="AV699" s="12" t="s">
        <v>24</v>
      </c>
      <c r="AW699" s="12" t="s">
        <v>41</v>
      </c>
      <c r="AX699" s="12" t="s">
        <v>78</v>
      </c>
      <c r="AY699" s="253" t="s">
        <v>168</v>
      </c>
    </row>
    <row r="700" s="11" customFormat="1">
      <c r="B700" s="232"/>
      <c r="C700" s="233"/>
      <c r="D700" s="234" t="s">
        <v>185</v>
      </c>
      <c r="E700" s="235" t="s">
        <v>22</v>
      </c>
      <c r="F700" s="236" t="s">
        <v>950</v>
      </c>
      <c r="G700" s="233"/>
      <c r="H700" s="237">
        <v>7.7350000000000003</v>
      </c>
      <c r="I700" s="238"/>
      <c r="J700" s="233"/>
      <c r="K700" s="233"/>
      <c r="L700" s="239"/>
      <c r="M700" s="240"/>
      <c r="N700" s="241"/>
      <c r="O700" s="241"/>
      <c r="P700" s="241"/>
      <c r="Q700" s="241"/>
      <c r="R700" s="241"/>
      <c r="S700" s="241"/>
      <c r="T700" s="242"/>
      <c r="AT700" s="243" t="s">
        <v>185</v>
      </c>
      <c r="AU700" s="243" t="s">
        <v>87</v>
      </c>
      <c r="AV700" s="11" t="s">
        <v>87</v>
      </c>
      <c r="AW700" s="11" t="s">
        <v>41</v>
      </c>
      <c r="AX700" s="11" t="s">
        <v>78</v>
      </c>
      <c r="AY700" s="243" t="s">
        <v>168</v>
      </c>
    </row>
    <row r="701" s="12" customFormat="1">
      <c r="B701" s="244"/>
      <c r="C701" s="245"/>
      <c r="D701" s="234" t="s">
        <v>185</v>
      </c>
      <c r="E701" s="246" t="s">
        <v>22</v>
      </c>
      <c r="F701" s="247" t="s">
        <v>418</v>
      </c>
      <c r="G701" s="245"/>
      <c r="H701" s="246" t="s">
        <v>22</v>
      </c>
      <c r="I701" s="248"/>
      <c r="J701" s="245"/>
      <c r="K701" s="245"/>
      <c r="L701" s="249"/>
      <c r="M701" s="250"/>
      <c r="N701" s="251"/>
      <c r="O701" s="251"/>
      <c r="P701" s="251"/>
      <c r="Q701" s="251"/>
      <c r="R701" s="251"/>
      <c r="S701" s="251"/>
      <c r="T701" s="252"/>
      <c r="AT701" s="253" t="s">
        <v>185</v>
      </c>
      <c r="AU701" s="253" t="s">
        <v>87</v>
      </c>
      <c r="AV701" s="12" t="s">
        <v>24</v>
      </c>
      <c r="AW701" s="12" t="s">
        <v>41</v>
      </c>
      <c r="AX701" s="12" t="s">
        <v>78</v>
      </c>
      <c r="AY701" s="253" t="s">
        <v>168</v>
      </c>
    </row>
    <row r="702" s="11" customFormat="1">
      <c r="B702" s="232"/>
      <c r="C702" s="233"/>
      <c r="D702" s="234" t="s">
        <v>185</v>
      </c>
      <c r="E702" s="235" t="s">
        <v>22</v>
      </c>
      <c r="F702" s="236" t="s">
        <v>951</v>
      </c>
      <c r="G702" s="233"/>
      <c r="H702" s="237">
        <v>117.88</v>
      </c>
      <c r="I702" s="238"/>
      <c r="J702" s="233"/>
      <c r="K702" s="233"/>
      <c r="L702" s="239"/>
      <c r="M702" s="240"/>
      <c r="N702" s="241"/>
      <c r="O702" s="241"/>
      <c r="P702" s="241"/>
      <c r="Q702" s="241"/>
      <c r="R702" s="241"/>
      <c r="S702" s="241"/>
      <c r="T702" s="242"/>
      <c r="AT702" s="243" t="s">
        <v>185</v>
      </c>
      <c r="AU702" s="243" t="s">
        <v>87</v>
      </c>
      <c r="AV702" s="11" t="s">
        <v>87</v>
      </c>
      <c r="AW702" s="11" t="s">
        <v>41</v>
      </c>
      <c r="AX702" s="11" t="s">
        <v>78</v>
      </c>
      <c r="AY702" s="243" t="s">
        <v>168</v>
      </c>
    </row>
    <row r="703" s="1" customFormat="1" ht="25.5" customHeight="1">
      <c r="B703" s="45"/>
      <c r="C703" s="220" t="s">
        <v>952</v>
      </c>
      <c r="D703" s="220" t="s">
        <v>170</v>
      </c>
      <c r="E703" s="221" t="s">
        <v>953</v>
      </c>
      <c r="F703" s="222" t="s">
        <v>954</v>
      </c>
      <c r="G703" s="223" t="s">
        <v>247</v>
      </c>
      <c r="H703" s="224">
        <v>297.32999999999998</v>
      </c>
      <c r="I703" s="225"/>
      <c r="J703" s="226">
        <f>ROUND(I703*H703,2)</f>
        <v>0</v>
      </c>
      <c r="K703" s="222" t="s">
        <v>174</v>
      </c>
      <c r="L703" s="71"/>
      <c r="M703" s="227" t="s">
        <v>22</v>
      </c>
      <c r="N703" s="228" t="s">
        <v>49</v>
      </c>
      <c r="O703" s="46"/>
      <c r="P703" s="229">
        <f>O703*H703</f>
        <v>0</v>
      </c>
      <c r="Q703" s="229">
        <v>0.026200000000000001</v>
      </c>
      <c r="R703" s="229">
        <f>Q703*H703</f>
        <v>7.7900460000000002</v>
      </c>
      <c r="S703" s="229">
        <v>0</v>
      </c>
      <c r="T703" s="230">
        <f>S703*H703</f>
        <v>0</v>
      </c>
      <c r="AR703" s="23" t="s">
        <v>175</v>
      </c>
      <c r="AT703" s="23" t="s">
        <v>170</v>
      </c>
      <c r="AU703" s="23" t="s">
        <v>87</v>
      </c>
      <c r="AY703" s="23" t="s">
        <v>168</v>
      </c>
      <c r="BE703" s="231">
        <f>IF(N703="základní",J703,0)</f>
        <v>0</v>
      </c>
      <c r="BF703" s="231">
        <f>IF(N703="snížená",J703,0)</f>
        <v>0</v>
      </c>
      <c r="BG703" s="231">
        <f>IF(N703="zákl. přenesená",J703,0)</f>
        <v>0</v>
      </c>
      <c r="BH703" s="231">
        <f>IF(N703="sníž. přenesená",J703,0)</f>
        <v>0</v>
      </c>
      <c r="BI703" s="231">
        <f>IF(N703="nulová",J703,0)</f>
        <v>0</v>
      </c>
      <c r="BJ703" s="23" t="s">
        <v>24</v>
      </c>
      <c r="BK703" s="231">
        <f>ROUND(I703*H703,2)</f>
        <v>0</v>
      </c>
      <c r="BL703" s="23" t="s">
        <v>175</v>
      </c>
      <c r="BM703" s="23" t="s">
        <v>955</v>
      </c>
    </row>
    <row r="704" s="12" customFormat="1">
      <c r="B704" s="244"/>
      <c r="C704" s="245"/>
      <c r="D704" s="234" t="s">
        <v>185</v>
      </c>
      <c r="E704" s="246" t="s">
        <v>22</v>
      </c>
      <c r="F704" s="247" t="s">
        <v>358</v>
      </c>
      <c r="G704" s="245"/>
      <c r="H704" s="246" t="s">
        <v>22</v>
      </c>
      <c r="I704" s="248"/>
      <c r="J704" s="245"/>
      <c r="K704" s="245"/>
      <c r="L704" s="249"/>
      <c r="M704" s="250"/>
      <c r="N704" s="251"/>
      <c r="O704" s="251"/>
      <c r="P704" s="251"/>
      <c r="Q704" s="251"/>
      <c r="R704" s="251"/>
      <c r="S704" s="251"/>
      <c r="T704" s="252"/>
      <c r="AT704" s="253" t="s">
        <v>185</v>
      </c>
      <c r="AU704" s="253" t="s">
        <v>87</v>
      </c>
      <c r="AV704" s="12" t="s">
        <v>24</v>
      </c>
      <c r="AW704" s="12" t="s">
        <v>41</v>
      </c>
      <c r="AX704" s="12" t="s">
        <v>78</v>
      </c>
      <c r="AY704" s="253" t="s">
        <v>168</v>
      </c>
    </row>
    <row r="705" s="12" customFormat="1">
      <c r="B705" s="244"/>
      <c r="C705" s="245"/>
      <c r="D705" s="234" t="s">
        <v>185</v>
      </c>
      <c r="E705" s="246" t="s">
        <v>22</v>
      </c>
      <c r="F705" s="247" t="s">
        <v>956</v>
      </c>
      <c r="G705" s="245"/>
      <c r="H705" s="246" t="s">
        <v>22</v>
      </c>
      <c r="I705" s="248"/>
      <c r="J705" s="245"/>
      <c r="K705" s="245"/>
      <c r="L705" s="249"/>
      <c r="M705" s="250"/>
      <c r="N705" s="251"/>
      <c r="O705" s="251"/>
      <c r="P705" s="251"/>
      <c r="Q705" s="251"/>
      <c r="R705" s="251"/>
      <c r="S705" s="251"/>
      <c r="T705" s="252"/>
      <c r="AT705" s="253" t="s">
        <v>185</v>
      </c>
      <c r="AU705" s="253" t="s">
        <v>87</v>
      </c>
      <c r="AV705" s="12" t="s">
        <v>24</v>
      </c>
      <c r="AW705" s="12" t="s">
        <v>41</v>
      </c>
      <c r="AX705" s="12" t="s">
        <v>78</v>
      </c>
      <c r="AY705" s="253" t="s">
        <v>168</v>
      </c>
    </row>
    <row r="706" s="11" customFormat="1">
      <c r="B706" s="232"/>
      <c r="C706" s="233"/>
      <c r="D706" s="234" t="s">
        <v>185</v>
      </c>
      <c r="E706" s="235" t="s">
        <v>22</v>
      </c>
      <c r="F706" s="236" t="s">
        <v>957</v>
      </c>
      <c r="G706" s="233"/>
      <c r="H706" s="237">
        <v>86.280000000000001</v>
      </c>
      <c r="I706" s="238"/>
      <c r="J706" s="233"/>
      <c r="K706" s="233"/>
      <c r="L706" s="239"/>
      <c r="M706" s="240"/>
      <c r="N706" s="241"/>
      <c r="O706" s="241"/>
      <c r="P706" s="241"/>
      <c r="Q706" s="241"/>
      <c r="R706" s="241"/>
      <c r="S706" s="241"/>
      <c r="T706" s="242"/>
      <c r="AT706" s="243" t="s">
        <v>185</v>
      </c>
      <c r="AU706" s="243" t="s">
        <v>87</v>
      </c>
      <c r="AV706" s="11" t="s">
        <v>87</v>
      </c>
      <c r="AW706" s="11" t="s">
        <v>41</v>
      </c>
      <c r="AX706" s="11" t="s">
        <v>78</v>
      </c>
      <c r="AY706" s="243" t="s">
        <v>168</v>
      </c>
    </row>
    <row r="707" s="12" customFormat="1">
      <c r="B707" s="244"/>
      <c r="C707" s="245"/>
      <c r="D707" s="234" t="s">
        <v>185</v>
      </c>
      <c r="E707" s="246" t="s">
        <v>22</v>
      </c>
      <c r="F707" s="247" t="s">
        <v>958</v>
      </c>
      <c r="G707" s="245"/>
      <c r="H707" s="246" t="s">
        <v>22</v>
      </c>
      <c r="I707" s="248"/>
      <c r="J707" s="245"/>
      <c r="K707" s="245"/>
      <c r="L707" s="249"/>
      <c r="M707" s="250"/>
      <c r="N707" s="251"/>
      <c r="O707" s="251"/>
      <c r="P707" s="251"/>
      <c r="Q707" s="251"/>
      <c r="R707" s="251"/>
      <c r="S707" s="251"/>
      <c r="T707" s="252"/>
      <c r="AT707" s="253" t="s">
        <v>185</v>
      </c>
      <c r="AU707" s="253" t="s">
        <v>87</v>
      </c>
      <c r="AV707" s="12" t="s">
        <v>24</v>
      </c>
      <c r="AW707" s="12" t="s">
        <v>41</v>
      </c>
      <c r="AX707" s="12" t="s">
        <v>78</v>
      </c>
      <c r="AY707" s="253" t="s">
        <v>168</v>
      </c>
    </row>
    <row r="708" s="11" customFormat="1">
      <c r="B708" s="232"/>
      <c r="C708" s="233"/>
      <c r="D708" s="234" t="s">
        <v>185</v>
      </c>
      <c r="E708" s="235" t="s">
        <v>22</v>
      </c>
      <c r="F708" s="236" t="s">
        <v>959</v>
      </c>
      <c r="G708" s="233"/>
      <c r="H708" s="237">
        <v>53.060000000000002</v>
      </c>
      <c r="I708" s="238"/>
      <c r="J708" s="233"/>
      <c r="K708" s="233"/>
      <c r="L708" s="239"/>
      <c r="M708" s="240"/>
      <c r="N708" s="241"/>
      <c r="O708" s="241"/>
      <c r="P708" s="241"/>
      <c r="Q708" s="241"/>
      <c r="R708" s="241"/>
      <c r="S708" s="241"/>
      <c r="T708" s="242"/>
      <c r="AT708" s="243" t="s">
        <v>185</v>
      </c>
      <c r="AU708" s="243" t="s">
        <v>87</v>
      </c>
      <c r="AV708" s="11" t="s">
        <v>87</v>
      </c>
      <c r="AW708" s="11" t="s">
        <v>41</v>
      </c>
      <c r="AX708" s="11" t="s">
        <v>78</v>
      </c>
      <c r="AY708" s="243" t="s">
        <v>168</v>
      </c>
    </row>
    <row r="709" s="12" customFormat="1">
      <c r="B709" s="244"/>
      <c r="C709" s="245"/>
      <c r="D709" s="234" t="s">
        <v>185</v>
      </c>
      <c r="E709" s="246" t="s">
        <v>22</v>
      </c>
      <c r="F709" s="247" t="s">
        <v>960</v>
      </c>
      <c r="G709" s="245"/>
      <c r="H709" s="246" t="s">
        <v>22</v>
      </c>
      <c r="I709" s="248"/>
      <c r="J709" s="245"/>
      <c r="K709" s="245"/>
      <c r="L709" s="249"/>
      <c r="M709" s="250"/>
      <c r="N709" s="251"/>
      <c r="O709" s="251"/>
      <c r="P709" s="251"/>
      <c r="Q709" s="251"/>
      <c r="R709" s="251"/>
      <c r="S709" s="251"/>
      <c r="T709" s="252"/>
      <c r="AT709" s="253" t="s">
        <v>185</v>
      </c>
      <c r="AU709" s="253" t="s">
        <v>87</v>
      </c>
      <c r="AV709" s="12" t="s">
        <v>24</v>
      </c>
      <c r="AW709" s="12" t="s">
        <v>41</v>
      </c>
      <c r="AX709" s="12" t="s">
        <v>78</v>
      </c>
      <c r="AY709" s="253" t="s">
        <v>168</v>
      </c>
    </row>
    <row r="710" s="11" customFormat="1">
      <c r="B710" s="232"/>
      <c r="C710" s="233"/>
      <c r="D710" s="234" t="s">
        <v>185</v>
      </c>
      <c r="E710" s="235" t="s">
        <v>22</v>
      </c>
      <c r="F710" s="236" t="s">
        <v>961</v>
      </c>
      <c r="G710" s="233"/>
      <c r="H710" s="237">
        <v>85.359999999999999</v>
      </c>
      <c r="I710" s="238"/>
      <c r="J710" s="233"/>
      <c r="K710" s="233"/>
      <c r="L710" s="239"/>
      <c r="M710" s="240"/>
      <c r="N710" s="241"/>
      <c r="O710" s="241"/>
      <c r="P710" s="241"/>
      <c r="Q710" s="241"/>
      <c r="R710" s="241"/>
      <c r="S710" s="241"/>
      <c r="T710" s="242"/>
      <c r="AT710" s="243" t="s">
        <v>185</v>
      </c>
      <c r="AU710" s="243" t="s">
        <v>87</v>
      </c>
      <c r="AV710" s="11" t="s">
        <v>87</v>
      </c>
      <c r="AW710" s="11" t="s">
        <v>41</v>
      </c>
      <c r="AX710" s="11" t="s">
        <v>78</v>
      </c>
      <c r="AY710" s="243" t="s">
        <v>168</v>
      </c>
    </row>
    <row r="711" s="12" customFormat="1">
      <c r="B711" s="244"/>
      <c r="C711" s="245"/>
      <c r="D711" s="234" t="s">
        <v>185</v>
      </c>
      <c r="E711" s="246" t="s">
        <v>22</v>
      </c>
      <c r="F711" s="247" t="s">
        <v>962</v>
      </c>
      <c r="G711" s="245"/>
      <c r="H711" s="246" t="s">
        <v>22</v>
      </c>
      <c r="I711" s="248"/>
      <c r="J711" s="245"/>
      <c r="K711" s="245"/>
      <c r="L711" s="249"/>
      <c r="M711" s="250"/>
      <c r="N711" s="251"/>
      <c r="O711" s="251"/>
      <c r="P711" s="251"/>
      <c r="Q711" s="251"/>
      <c r="R711" s="251"/>
      <c r="S711" s="251"/>
      <c r="T711" s="252"/>
      <c r="AT711" s="253" t="s">
        <v>185</v>
      </c>
      <c r="AU711" s="253" t="s">
        <v>87</v>
      </c>
      <c r="AV711" s="12" t="s">
        <v>24</v>
      </c>
      <c r="AW711" s="12" t="s">
        <v>41</v>
      </c>
      <c r="AX711" s="12" t="s">
        <v>78</v>
      </c>
      <c r="AY711" s="253" t="s">
        <v>168</v>
      </c>
    </row>
    <row r="712" s="11" customFormat="1">
      <c r="B712" s="232"/>
      <c r="C712" s="233"/>
      <c r="D712" s="234" t="s">
        <v>185</v>
      </c>
      <c r="E712" s="235" t="s">
        <v>22</v>
      </c>
      <c r="F712" s="236" t="s">
        <v>963</v>
      </c>
      <c r="G712" s="233"/>
      <c r="H712" s="237">
        <v>72.629999999999995</v>
      </c>
      <c r="I712" s="238"/>
      <c r="J712" s="233"/>
      <c r="K712" s="233"/>
      <c r="L712" s="239"/>
      <c r="M712" s="240"/>
      <c r="N712" s="241"/>
      <c r="O712" s="241"/>
      <c r="P712" s="241"/>
      <c r="Q712" s="241"/>
      <c r="R712" s="241"/>
      <c r="S712" s="241"/>
      <c r="T712" s="242"/>
      <c r="AT712" s="243" t="s">
        <v>185</v>
      </c>
      <c r="AU712" s="243" t="s">
        <v>87</v>
      </c>
      <c r="AV712" s="11" t="s">
        <v>87</v>
      </c>
      <c r="AW712" s="11" t="s">
        <v>41</v>
      </c>
      <c r="AX712" s="11" t="s">
        <v>78</v>
      </c>
      <c r="AY712" s="243" t="s">
        <v>168</v>
      </c>
    </row>
    <row r="713" s="1" customFormat="1" ht="16.5" customHeight="1">
      <c r="B713" s="45"/>
      <c r="C713" s="220" t="s">
        <v>964</v>
      </c>
      <c r="D713" s="220" t="s">
        <v>170</v>
      </c>
      <c r="E713" s="221" t="s">
        <v>965</v>
      </c>
      <c r="F713" s="222" t="s">
        <v>966</v>
      </c>
      <c r="G713" s="223" t="s">
        <v>247</v>
      </c>
      <c r="H713" s="224">
        <v>2194.7570000000001</v>
      </c>
      <c r="I713" s="225"/>
      <c r="J713" s="226">
        <f>ROUND(I713*H713,2)</f>
        <v>0</v>
      </c>
      <c r="K713" s="222" t="s">
        <v>22</v>
      </c>
      <c r="L713" s="71"/>
      <c r="M713" s="227" t="s">
        <v>22</v>
      </c>
      <c r="N713" s="228" t="s">
        <v>49</v>
      </c>
      <c r="O713" s="46"/>
      <c r="P713" s="229">
        <f>O713*H713</f>
        <v>0</v>
      </c>
      <c r="Q713" s="229">
        <v>0.0030000000000000001</v>
      </c>
      <c r="R713" s="229">
        <f>Q713*H713</f>
        <v>6.5842710000000002</v>
      </c>
      <c r="S713" s="229">
        <v>0</v>
      </c>
      <c r="T713" s="230">
        <f>S713*H713</f>
        <v>0</v>
      </c>
      <c r="AR713" s="23" t="s">
        <v>175</v>
      </c>
      <c r="AT713" s="23" t="s">
        <v>170</v>
      </c>
      <c r="AU713" s="23" t="s">
        <v>87</v>
      </c>
      <c r="AY713" s="23" t="s">
        <v>168</v>
      </c>
      <c r="BE713" s="231">
        <f>IF(N713="základní",J713,0)</f>
        <v>0</v>
      </c>
      <c r="BF713" s="231">
        <f>IF(N713="snížená",J713,0)</f>
        <v>0</v>
      </c>
      <c r="BG713" s="231">
        <f>IF(N713="zákl. přenesená",J713,0)</f>
        <v>0</v>
      </c>
      <c r="BH713" s="231">
        <f>IF(N713="sníž. přenesená",J713,0)</f>
        <v>0</v>
      </c>
      <c r="BI713" s="231">
        <f>IF(N713="nulová",J713,0)</f>
        <v>0</v>
      </c>
      <c r="BJ713" s="23" t="s">
        <v>24</v>
      </c>
      <c r="BK713" s="231">
        <f>ROUND(I713*H713,2)</f>
        <v>0</v>
      </c>
      <c r="BL713" s="23" t="s">
        <v>175</v>
      </c>
      <c r="BM713" s="23" t="s">
        <v>967</v>
      </c>
    </row>
    <row r="714" s="11" customFormat="1">
      <c r="B714" s="232"/>
      <c r="C714" s="233"/>
      <c r="D714" s="234" t="s">
        <v>185</v>
      </c>
      <c r="E714" s="235" t="s">
        <v>22</v>
      </c>
      <c r="F714" s="236" t="s">
        <v>968</v>
      </c>
      <c r="G714" s="233"/>
      <c r="H714" s="237">
        <v>1044.4680000000001</v>
      </c>
      <c r="I714" s="238"/>
      <c r="J714" s="233"/>
      <c r="K714" s="233"/>
      <c r="L714" s="239"/>
      <c r="M714" s="240"/>
      <c r="N714" s="241"/>
      <c r="O714" s="241"/>
      <c r="P714" s="241"/>
      <c r="Q714" s="241"/>
      <c r="R714" s="241"/>
      <c r="S714" s="241"/>
      <c r="T714" s="242"/>
      <c r="AT714" s="243" t="s">
        <v>185</v>
      </c>
      <c r="AU714" s="243" t="s">
        <v>87</v>
      </c>
      <c r="AV714" s="11" t="s">
        <v>87</v>
      </c>
      <c r="AW714" s="11" t="s">
        <v>41</v>
      </c>
      <c r="AX714" s="11" t="s">
        <v>78</v>
      </c>
      <c r="AY714" s="243" t="s">
        <v>168</v>
      </c>
    </row>
    <row r="715" s="11" customFormat="1">
      <c r="B715" s="232"/>
      <c r="C715" s="233"/>
      <c r="D715" s="234" t="s">
        <v>185</v>
      </c>
      <c r="E715" s="235" t="s">
        <v>22</v>
      </c>
      <c r="F715" s="236" t="s">
        <v>969</v>
      </c>
      <c r="G715" s="233"/>
      <c r="H715" s="237">
        <v>1454.6890000000001</v>
      </c>
      <c r="I715" s="238"/>
      <c r="J715" s="233"/>
      <c r="K715" s="233"/>
      <c r="L715" s="239"/>
      <c r="M715" s="240"/>
      <c r="N715" s="241"/>
      <c r="O715" s="241"/>
      <c r="P715" s="241"/>
      <c r="Q715" s="241"/>
      <c r="R715" s="241"/>
      <c r="S715" s="241"/>
      <c r="T715" s="242"/>
      <c r="AT715" s="243" t="s">
        <v>185</v>
      </c>
      <c r="AU715" s="243" t="s">
        <v>87</v>
      </c>
      <c r="AV715" s="11" t="s">
        <v>87</v>
      </c>
      <c r="AW715" s="11" t="s">
        <v>41</v>
      </c>
      <c r="AX715" s="11" t="s">
        <v>78</v>
      </c>
      <c r="AY715" s="243" t="s">
        <v>168</v>
      </c>
    </row>
    <row r="716" s="12" customFormat="1">
      <c r="B716" s="244"/>
      <c r="C716" s="245"/>
      <c r="D716" s="234" t="s">
        <v>185</v>
      </c>
      <c r="E716" s="246" t="s">
        <v>22</v>
      </c>
      <c r="F716" s="247" t="s">
        <v>970</v>
      </c>
      <c r="G716" s="245"/>
      <c r="H716" s="246" t="s">
        <v>22</v>
      </c>
      <c r="I716" s="248"/>
      <c r="J716" s="245"/>
      <c r="K716" s="245"/>
      <c r="L716" s="249"/>
      <c r="M716" s="250"/>
      <c r="N716" s="251"/>
      <c r="O716" s="251"/>
      <c r="P716" s="251"/>
      <c r="Q716" s="251"/>
      <c r="R716" s="251"/>
      <c r="S716" s="251"/>
      <c r="T716" s="252"/>
      <c r="AT716" s="253" t="s">
        <v>185</v>
      </c>
      <c r="AU716" s="253" t="s">
        <v>87</v>
      </c>
      <c r="AV716" s="12" t="s">
        <v>24</v>
      </c>
      <c r="AW716" s="12" t="s">
        <v>41</v>
      </c>
      <c r="AX716" s="12" t="s">
        <v>78</v>
      </c>
      <c r="AY716" s="253" t="s">
        <v>168</v>
      </c>
    </row>
    <row r="717" s="11" customFormat="1">
      <c r="B717" s="232"/>
      <c r="C717" s="233"/>
      <c r="D717" s="234" t="s">
        <v>185</v>
      </c>
      <c r="E717" s="235" t="s">
        <v>22</v>
      </c>
      <c r="F717" s="236" t="s">
        <v>971</v>
      </c>
      <c r="G717" s="233"/>
      <c r="H717" s="237">
        <v>-304.39999999999998</v>
      </c>
      <c r="I717" s="238"/>
      <c r="J717" s="233"/>
      <c r="K717" s="233"/>
      <c r="L717" s="239"/>
      <c r="M717" s="240"/>
      <c r="N717" s="241"/>
      <c r="O717" s="241"/>
      <c r="P717" s="241"/>
      <c r="Q717" s="241"/>
      <c r="R717" s="241"/>
      <c r="S717" s="241"/>
      <c r="T717" s="242"/>
      <c r="AT717" s="243" t="s">
        <v>185</v>
      </c>
      <c r="AU717" s="243" t="s">
        <v>87</v>
      </c>
      <c r="AV717" s="11" t="s">
        <v>87</v>
      </c>
      <c r="AW717" s="11" t="s">
        <v>41</v>
      </c>
      <c r="AX717" s="11" t="s">
        <v>78</v>
      </c>
      <c r="AY717" s="243" t="s">
        <v>168</v>
      </c>
    </row>
    <row r="718" s="1" customFormat="1" ht="16.5" customHeight="1">
      <c r="B718" s="45"/>
      <c r="C718" s="220" t="s">
        <v>972</v>
      </c>
      <c r="D718" s="220" t="s">
        <v>170</v>
      </c>
      <c r="E718" s="221" t="s">
        <v>973</v>
      </c>
      <c r="F718" s="222" t="s">
        <v>974</v>
      </c>
      <c r="G718" s="223" t="s">
        <v>247</v>
      </c>
      <c r="H718" s="224">
        <v>163.054</v>
      </c>
      <c r="I718" s="225"/>
      <c r="J718" s="226">
        <f>ROUND(I718*H718,2)</f>
        <v>0</v>
      </c>
      <c r="K718" s="222" t="s">
        <v>174</v>
      </c>
      <c r="L718" s="71"/>
      <c r="M718" s="227" t="s">
        <v>22</v>
      </c>
      <c r="N718" s="228" t="s">
        <v>49</v>
      </c>
      <c r="O718" s="46"/>
      <c r="P718" s="229">
        <f>O718*H718</f>
        <v>0</v>
      </c>
      <c r="Q718" s="229">
        <v>0.000242</v>
      </c>
      <c r="R718" s="229">
        <f>Q718*H718</f>
        <v>0.039459068</v>
      </c>
      <c r="S718" s="229">
        <v>0</v>
      </c>
      <c r="T718" s="230">
        <f>S718*H718</f>
        <v>0</v>
      </c>
      <c r="AR718" s="23" t="s">
        <v>175</v>
      </c>
      <c r="AT718" s="23" t="s">
        <v>170</v>
      </c>
      <c r="AU718" s="23" t="s">
        <v>87</v>
      </c>
      <c r="AY718" s="23" t="s">
        <v>168</v>
      </c>
      <c r="BE718" s="231">
        <f>IF(N718="základní",J718,0)</f>
        <v>0</v>
      </c>
      <c r="BF718" s="231">
        <f>IF(N718="snížená",J718,0)</f>
        <v>0</v>
      </c>
      <c r="BG718" s="231">
        <f>IF(N718="zákl. přenesená",J718,0)</f>
        <v>0</v>
      </c>
      <c r="BH718" s="231">
        <f>IF(N718="sníž. přenesená",J718,0)</f>
        <v>0</v>
      </c>
      <c r="BI718" s="231">
        <f>IF(N718="nulová",J718,0)</f>
        <v>0</v>
      </c>
      <c r="BJ718" s="23" t="s">
        <v>24</v>
      </c>
      <c r="BK718" s="231">
        <f>ROUND(I718*H718,2)</f>
        <v>0</v>
      </c>
      <c r="BL718" s="23" t="s">
        <v>175</v>
      </c>
      <c r="BM718" s="23" t="s">
        <v>975</v>
      </c>
    </row>
    <row r="719" s="11" customFormat="1">
      <c r="B719" s="232"/>
      <c r="C719" s="233"/>
      <c r="D719" s="234" t="s">
        <v>185</v>
      </c>
      <c r="E719" s="235" t="s">
        <v>22</v>
      </c>
      <c r="F719" s="236" t="s">
        <v>976</v>
      </c>
      <c r="G719" s="233"/>
      <c r="H719" s="237">
        <v>11.939</v>
      </c>
      <c r="I719" s="238"/>
      <c r="J719" s="233"/>
      <c r="K719" s="233"/>
      <c r="L719" s="239"/>
      <c r="M719" s="240"/>
      <c r="N719" s="241"/>
      <c r="O719" s="241"/>
      <c r="P719" s="241"/>
      <c r="Q719" s="241"/>
      <c r="R719" s="241"/>
      <c r="S719" s="241"/>
      <c r="T719" s="242"/>
      <c r="AT719" s="243" t="s">
        <v>185</v>
      </c>
      <c r="AU719" s="243" t="s">
        <v>87</v>
      </c>
      <c r="AV719" s="11" t="s">
        <v>87</v>
      </c>
      <c r="AW719" s="11" t="s">
        <v>41</v>
      </c>
      <c r="AX719" s="11" t="s">
        <v>78</v>
      </c>
      <c r="AY719" s="243" t="s">
        <v>168</v>
      </c>
    </row>
    <row r="720" s="11" customFormat="1">
      <c r="B720" s="232"/>
      <c r="C720" s="233"/>
      <c r="D720" s="234" t="s">
        <v>185</v>
      </c>
      <c r="E720" s="235" t="s">
        <v>22</v>
      </c>
      <c r="F720" s="236" t="s">
        <v>977</v>
      </c>
      <c r="G720" s="233"/>
      <c r="H720" s="237">
        <v>143.69499999999999</v>
      </c>
      <c r="I720" s="238"/>
      <c r="J720" s="233"/>
      <c r="K720" s="233"/>
      <c r="L720" s="239"/>
      <c r="M720" s="240"/>
      <c r="N720" s="241"/>
      <c r="O720" s="241"/>
      <c r="P720" s="241"/>
      <c r="Q720" s="241"/>
      <c r="R720" s="241"/>
      <c r="S720" s="241"/>
      <c r="T720" s="242"/>
      <c r="AT720" s="243" t="s">
        <v>185</v>
      </c>
      <c r="AU720" s="243" t="s">
        <v>87</v>
      </c>
      <c r="AV720" s="11" t="s">
        <v>87</v>
      </c>
      <c r="AW720" s="11" t="s">
        <v>41</v>
      </c>
      <c r="AX720" s="11" t="s">
        <v>78</v>
      </c>
      <c r="AY720" s="243" t="s">
        <v>168</v>
      </c>
    </row>
    <row r="721" s="11" customFormat="1">
      <c r="B721" s="232"/>
      <c r="C721" s="233"/>
      <c r="D721" s="234" t="s">
        <v>185</v>
      </c>
      <c r="E721" s="235" t="s">
        <v>22</v>
      </c>
      <c r="F721" s="236" t="s">
        <v>978</v>
      </c>
      <c r="G721" s="233"/>
      <c r="H721" s="237">
        <v>42.159999999999997</v>
      </c>
      <c r="I721" s="238"/>
      <c r="J721" s="233"/>
      <c r="K721" s="233"/>
      <c r="L721" s="239"/>
      <c r="M721" s="240"/>
      <c r="N721" s="241"/>
      <c r="O721" s="241"/>
      <c r="P721" s="241"/>
      <c r="Q721" s="241"/>
      <c r="R721" s="241"/>
      <c r="S721" s="241"/>
      <c r="T721" s="242"/>
      <c r="AT721" s="243" t="s">
        <v>185</v>
      </c>
      <c r="AU721" s="243" t="s">
        <v>87</v>
      </c>
      <c r="AV721" s="11" t="s">
        <v>87</v>
      </c>
      <c r="AW721" s="11" t="s">
        <v>41</v>
      </c>
      <c r="AX721" s="11" t="s">
        <v>78</v>
      </c>
      <c r="AY721" s="243" t="s">
        <v>168</v>
      </c>
    </row>
    <row r="722" s="12" customFormat="1">
      <c r="B722" s="244"/>
      <c r="C722" s="245"/>
      <c r="D722" s="234" t="s">
        <v>185</v>
      </c>
      <c r="E722" s="246" t="s">
        <v>22</v>
      </c>
      <c r="F722" s="247" t="s">
        <v>979</v>
      </c>
      <c r="G722" s="245"/>
      <c r="H722" s="246" t="s">
        <v>22</v>
      </c>
      <c r="I722" s="248"/>
      <c r="J722" s="245"/>
      <c r="K722" s="245"/>
      <c r="L722" s="249"/>
      <c r="M722" s="250"/>
      <c r="N722" s="251"/>
      <c r="O722" s="251"/>
      <c r="P722" s="251"/>
      <c r="Q722" s="251"/>
      <c r="R722" s="251"/>
      <c r="S722" s="251"/>
      <c r="T722" s="252"/>
      <c r="AT722" s="253" t="s">
        <v>185</v>
      </c>
      <c r="AU722" s="253" t="s">
        <v>87</v>
      </c>
      <c r="AV722" s="12" t="s">
        <v>24</v>
      </c>
      <c r="AW722" s="12" t="s">
        <v>41</v>
      </c>
      <c r="AX722" s="12" t="s">
        <v>78</v>
      </c>
      <c r="AY722" s="253" t="s">
        <v>168</v>
      </c>
    </row>
    <row r="723" s="11" customFormat="1">
      <c r="B723" s="232"/>
      <c r="C723" s="233"/>
      <c r="D723" s="234" t="s">
        <v>185</v>
      </c>
      <c r="E723" s="235" t="s">
        <v>22</v>
      </c>
      <c r="F723" s="236" t="s">
        <v>980</v>
      </c>
      <c r="G723" s="233"/>
      <c r="H723" s="237">
        <v>-34.740000000000002</v>
      </c>
      <c r="I723" s="238"/>
      <c r="J723" s="233"/>
      <c r="K723" s="233"/>
      <c r="L723" s="239"/>
      <c r="M723" s="240"/>
      <c r="N723" s="241"/>
      <c r="O723" s="241"/>
      <c r="P723" s="241"/>
      <c r="Q723" s="241"/>
      <c r="R723" s="241"/>
      <c r="S723" s="241"/>
      <c r="T723" s="242"/>
      <c r="AT723" s="243" t="s">
        <v>185</v>
      </c>
      <c r="AU723" s="243" t="s">
        <v>87</v>
      </c>
      <c r="AV723" s="11" t="s">
        <v>87</v>
      </c>
      <c r="AW723" s="11" t="s">
        <v>41</v>
      </c>
      <c r="AX723" s="11" t="s">
        <v>78</v>
      </c>
      <c r="AY723" s="243" t="s">
        <v>168</v>
      </c>
    </row>
    <row r="724" s="1" customFormat="1" ht="25.5" customHeight="1">
      <c r="B724" s="45"/>
      <c r="C724" s="220" t="s">
        <v>981</v>
      </c>
      <c r="D724" s="220" t="s">
        <v>170</v>
      </c>
      <c r="E724" s="221" t="s">
        <v>982</v>
      </c>
      <c r="F724" s="222" t="s">
        <v>983</v>
      </c>
      <c r="G724" s="223" t="s">
        <v>350</v>
      </c>
      <c r="H724" s="224">
        <v>818.01400000000001</v>
      </c>
      <c r="I724" s="225"/>
      <c r="J724" s="226">
        <f>ROUND(I724*H724,2)</f>
        <v>0</v>
      </c>
      <c r="K724" s="222" t="s">
        <v>174</v>
      </c>
      <c r="L724" s="71"/>
      <c r="M724" s="227" t="s">
        <v>22</v>
      </c>
      <c r="N724" s="228" t="s">
        <v>49</v>
      </c>
      <c r="O724" s="46"/>
      <c r="P724" s="229">
        <f>O724*H724</f>
        <v>0</v>
      </c>
      <c r="Q724" s="229">
        <v>0</v>
      </c>
      <c r="R724" s="229">
        <f>Q724*H724</f>
        <v>0</v>
      </c>
      <c r="S724" s="229">
        <v>0</v>
      </c>
      <c r="T724" s="230">
        <f>S724*H724</f>
        <v>0</v>
      </c>
      <c r="AR724" s="23" t="s">
        <v>175</v>
      </c>
      <c r="AT724" s="23" t="s">
        <v>170</v>
      </c>
      <c r="AU724" s="23" t="s">
        <v>87</v>
      </c>
      <c r="AY724" s="23" t="s">
        <v>168</v>
      </c>
      <c r="BE724" s="231">
        <f>IF(N724="základní",J724,0)</f>
        <v>0</v>
      </c>
      <c r="BF724" s="231">
        <f>IF(N724="snížená",J724,0)</f>
        <v>0</v>
      </c>
      <c r="BG724" s="231">
        <f>IF(N724="zákl. přenesená",J724,0)</f>
        <v>0</v>
      </c>
      <c r="BH724" s="231">
        <f>IF(N724="sníž. přenesená",J724,0)</f>
        <v>0</v>
      </c>
      <c r="BI724" s="231">
        <f>IF(N724="nulová",J724,0)</f>
        <v>0</v>
      </c>
      <c r="BJ724" s="23" t="s">
        <v>24</v>
      </c>
      <c r="BK724" s="231">
        <f>ROUND(I724*H724,2)</f>
        <v>0</v>
      </c>
      <c r="BL724" s="23" t="s">
        <v>175</v>
      </c>
      <c r="BM724" s="23" t="s">
        <v>984</v>
      </c>
    </row>
    <row r="725" s="12" customFormat="1">
      <c r="B725" s="244"/>
      <c r="C725" s="245"/>
      <c r="D725" s="234" t="s">
        <v>185</v>
      </c>
      <c r="E725" s="246" t="s">
        <v>22</v>
      </c>
      <c r="F725" s="247" t="s">
        <v>985</v>
      </c>
      <c r="G725" s="245"/>
      <c r="H725" s="246" t="s">
        <v>22</v>
      </c>
      <c r="I725" s="248"/>
      <c r="J725" s="245"/>
      <c r="K725" s="245"/>
      <c r="L725" s="249"/>
      <c r="M725" s="250"/>
      <c r="N725" s="251"/>
      <c r="O725" s="251"/>
      <c r="P725" s="251"/>
      <c r="Q725" s="251"/>
      <c r="R725" s="251"/>
      <c r="S725" s="251"/>
      <c r="T725" s="252"/>
      <c r="AT725" s="253" t="s">
        <v>185</v>
      </c>
      <c r="AU725" s="253" t="s">
        <v>87</v>
      </c>
      <c r="AV725" s="12" t="s">
        <v>24</v>
      </c>
      <c r="AW725" s="12" t="s">
        <v>41</v>
      </c>
      <c r="AX725" s="12" t="s">
        <v>78</v>
      </c>
      <c r="AY725" s="253" t="s">
        <v>168</v>
      </c>
    </row>
    <row r="726" s="11" customFormat="1">
      <c r="B726" s="232"/>
      <c r="C726" s="233"/>
      <c r="D726" s="234" t="s">
        <v>185</v>
      </c>
      <c r="E726" s="235" t="s">
        <v>22</v>
      </c>
      <c r="F726" s="236" t="s">
        <v>986</v>
      </c>
      <c r="G726" s="233"/>
      <c r="H726" s="237">
        <v>818.01400000000001</v>
      </c>
      <c r="I726" s="238"/>
      <c r="J726" s="233"/>
      <c r="K726" s="233"/>
      <c r="L726" s="239"/>
      <c r="M726" s="240"/>
      <c r="N726" s="241"/>
      <c r="O726" s="241"/>
      <c r="P726" s="241"/>
      <c r="Q726" s="241"/>
      <c r="R726" s="241"/>
      <c r="S726" s="241"/>
      <c r="T726" s="242"/>
      <c r="AT726" s="243" t="s">
        <v>185</v>
      </c>
      <c r="AU726" s="243" t="s">
        <v>87</v>
      </c>
      <c r="AV726" s="11" t="s">
        <v>87</v>
      </c>
      <c r="AW726" s="11" t="s">
        <v>41</v>
      </c>
      <c r="AX726" s="11" t="s">
        <v>78</v>
      </c>
      <c r="AY726" s="243" t="s">
        <v>168</v>
      </c>
    </row>
    <row r="727" s="1" customFormat="1" ht="25.5" customHeight="1">
      <c r="B727" s="45"/>
      <c r="C727" s="220" t="s">
        <v>987</v>
      </c>
      <c r="D727" s="220" t="s">
        <v>170</v>
      </c>
      <c r="E727" s="221" t="s">
        <v>988</v>
      </c>
      <c r="F727" s="222" t="s">
        <v>989</v>
      </c>
      <c r="G727" s="223" t="s">
        <v>247</v>
      </c>
      <c r="H727" s="224">
        <v>17.887</v>
      </c>
      <c r="I727" s="225"/>
      <c r="J727" s="226">
        <f>ROUND(I727*H727,2)</f>
        <v>0</v>
      </c>
      <c r="K727" s="222" t="s">
        <v>174</v>
      </c>
      <c r="L727" s="71"/>
      <c r="M727" s="227" t="s">
        <v>22</v>
      </c>
      <c r="N727" s="228" t="s">
        <v>49</v>
      </c>
      <c r="O727" s="46"/>
      <c r="P727" s="229">
        <f>O727*H727</f>
        <v>0</v>
      </c>
      <c r="Q727" s="229">
        <v>0.074260000000000007</v>
      </c>
      <c r="R727" s="229">
        <f>Q727*H727</f>
        <v>1.3282886200000001</v>
      </c>
      <c r="S727" s="229">
        <v>0</v>
      </c>
      <c r="T727" s="230">
        <f>S727*H727</f>
        <v>0</v>
      </c>
      <c r="AR727" s="23" t="s">
        <v>175</v>
      </c>
      <c r="AT727" s="23" t="s">
        <v>170</v>
      </c>
      <c r="AU727" s="23" t="s">
        <v>87</v>
      </c>
      <c r="AY727" s="23" t="s">
        <v>168</v>
      </c>
      <c r="BE727" s="231">
        <f>IF(N727="základní",J727,0)</f>
        <v>0</v>
      </c>
      <c r="BF727" s="231">
        <f>IF(N727="snížená",J727,0)</f>
        <v>0</v>
      </c>
      <c r="BG727" s="231">
        <f>IF(N727="zákl. přenesená",J727,0)</f>
        <v>0</v>
      </c>
      <c r="BH727" s="231">
        <f>IF(N727="sníž. přenesená",J727,0)</f>
        <v>0</v>
      </c>
      <c r="BI727" s="231">
        <f>IF(N727="nulová",J727,0)</f>
        <v>0</v>
      </c>
      <c r="BJ727" s="23" t="s">
        <v>24</v>
      </c>
      <c r="BK727" s="231">
        <f>ROUND(I727*H727,2)</f>
        <v>0</v>
      </c>
      <c r="BL727" s="23" t="s">
        <v>175</v>
      </c>
      <c r="BM727" s="23" t="s">
        <v>990</v>
      </c>
    </row>
    <row r="728" s="12" customFormat="1">
      <c r="B728" s="244"/>
      <c r="C728" s="245"/>
      <c r="D728" s="234" t="s">
        <v>185</v>
      </c>
      <c r="E728" s="246" t="s">
        <v>22</v>
      </c>
      <c r="F728" s="247" t="s">
        <v>991</v>
      </c>
      <c r="G728" s="245"/>
      <c r="H728" s="246" t="s">
        <v>22</v>
      </c>
      <c r="I728" s="248"/>
      <c r="J728" s="245"/>
      <c r="K728" s="245"/>
      <c r="L728" s="249"/>
      <c r="M728" s="250"/>
      <c r="N728" s="251"/>
      <c r="O728" s="251"/>
      <c r="P728" s="251"/>
      <c r="Q728" s="251"/>
      <c r="R728" s="251"/>
      <c r="S728" s="251"/>
      <c r="T728" s="252"/>
      <c r="AT728" s="253" t="s">
        <v>185</v>
      </c>
      <c r="AU728" s="253" t="s">
        <v>87</v>
      </c>
      <c r="AV728" s="12" t="s">
        <v>24</v>
      </c>
      <c r="AW728" s="12" t="s">
        <v>41</v>
      </c>
      <c r="AX728" s="12" t="s">
        <v>78</v>
      </c>
      <c r="AY728" s="253" t="s">
        <v>168</v>
      </c>
    </row>
    <row r="729" s="11" customFormat="1">
      <c r="B729" s="232"/>
      <c r="C729" s="233"/>
      <c r="D729" s="234" t="s">
        <v>185</v>
      </c>
      <c r="E729" s="235" t="s">
        <v>22</v>
      </c>
      <c r="F729" s="236" t="s">
        <v>992</v>
      </c>
      <c r="G729" s="233"/>
      <c r="H729" s="237">
        <v>17.887</v>
      </c>
      <c r="I729" s="238"/>
      <c r="J729" s="233"/>
      <c r="K729" s="233"/>
      <c r="L729" s="239"/>
      <c r="M729" s="240"/>
      <c r="N729" s="241"/>
      <c r="O729" s="241"/>
      <c r="P729" s="241"/>
      <c r="Q729" s="241"/>
      <c r="R729" s="241"/>
      <c r="S729" s="241"/>
      <c r="T729" s="242"/>
      <c r="AT729" s="243" t="s">
        <v>185</v>
      </c>
      <c r="AU729" s="243" t="s">
        <v>87</v>
      </c>
      <c r="AV729" s="11" t="s">
        <v>87</v>
      </c>
      <c r="AW729" s="11" t="s">
        <v>41</v>
      </c>
      <c r="AX729" s="11" t="s">
        <v>78</v>
      </c>
      <c r="AY729" s="243" t="s">
        <v>168</v>
      </c>
    </row>
    <row r="730" s="10" customFormat="1" ht="29.88" customHeight="1">
      <c r="B730" s="204"/>
      <c r="C730" s="205"/>
      <c r="D730" s="206" t="s">
        <v>77</v>
      </c>
      <c r="E730" s="218" t="s">
        <v>531</v>
      </c>
      <c r="F730" s="218" t="s">
        <v>993</v>
      </c>
      <c r="G730" s="205"/>
      <c r="H730" s="205"/>
      <c r="I730" s="208"/>
      <c r="J730" s="219">
        <f>BK730</f>
        <v>0</v>
      </c>
      <c r="K730" s="205"/>
      <c r="L730" s="210"/>
      <c r="M730" s="211"/>
      <c r="N730" s="212"/>
      <c r="O730" s="212"/>
      <c r="P730" s="213">
        <f>SUM(P731:P829)</f>
        <v>0</v>
      </c>
      <c r="Q730" s="212"/>
      <c r="R730" s="213">
        <f>SUM(R731:R829)</f>
        <v>14.505807625980005</v>
      </c>
      <c r="S730" s="212"/>
      <c r="T730" s="214">
        <f>SUM(T731:T829)</f>
        <v>0</v>
      </c>
      <c r="AR730" s="215" t="s">
        <v>24</v>
      </c>
      <c r="AT730" s="216" t="s">
        <v>77</v>
      </c>
      <c r="AU730" s="216" t="s">
        <v>24</v>
      </c>
      <c r="AY730" s="215" t="s">
        <v>168</v>
      </c>
      <c r="BK730" s="217">
        <f>SUM(BK731:BK829)</f>
        <v>0</v>
      </c>
    </row>
    <row r="731" s="1" customFormat="1" ht="16.5" customHeight="1">
      <c r="B731" s="45"/>
      <c r="C731" s="220" t="s">
        <v>994</v>
      </c>
      <c r="D731" s="220" t="s">
        <v>170</v>
      </c>
      <c r="E731" s="221" t="s">
        <v>995</v>
      </c>
      <c r="F731" s="222" t="s">
        <v>996</v>
      </c>
      <c r="G731" s="223" t="s">
        <v>247</v>
      </c>
      <c r="H731" s="224">
        <v>8.0950000000000006</v>
      </c>
      <c r="I731" s="225"/>
      <c r="J731" s="226">
        <f>ROUND(I731*H731,2)</f>
        <v>0</v>
      </c>
      <c r="K731" s="222" t="s">
        <v>174</v>
      </c>
      <c r="L731" s="71"/>
      <c r="M731" s="227" t="s">
        <v>22</v>
      </c>
      <c r="N731" s="228" t="s">
        <v>49</v>
      </c>
      <c r="O731" s="46"/>
      <c r="P731" s="229">
        <f>O731*H731</f>
        <v>0</v>
      </c>
      <c r="Q731" s="229">
        <v>0.00047340000000000001</v>
      </c>
      <c r="R731" s="229">
        <f>Q731*H731</f>
        <v>0.0038321730000000004</v>
      </c>
      <c r="S731" s="229">
        <v>0</v>
      </c>
      <c r="T731" s="230">
        <f>S731*H731</f>
        <v>0</v>
      </c>
      <c r="AR731" s="23" t="s">
        <v>175</v>
      </c>
      <c r="AT731" s="23" t="s">
        <v>170</v>
      </c>
      <c r="AU731" s="23" t="s">
        <v>87</v>
      </c>
      <c r="AY731" s="23" t="s">
        <v>168</v>
      </c>
      <c r="BE731" s="231">
        <f>IF(N731="základní",J731,0)</f>
        <v>0</v>
      </c>
      <c r="BF731" s="231">
        <f>IF(N731="snížená",J731,0)</f>
        <v>0</v>
      </c>
      <c r="BG731" s="231">
        <f>IF(N731="zákl. přenesená",J731,0)</f>
        <v>0</v>
      </c>
      <c r="BH731" s="231">
        <f>IF(N731="sníž. přenesená",J731,0)</f>
        <v>0</v>
      </c>
      <c r="BI731" s="231">
        <f>IF(N731="nulová",J731,0)</f>
        <v>0</v>
      </c>
      <c r="BJ731" s="23" t="s">
        <v>24</v>
      </c>
      <c r="BK731" s="231">
        <f>ROUND(I731*H731,2)</f>
        <v>0</v>
      </c>
      <c r="BL731" s="23" t="s">
        <v>175</v>
      </c>
      <c r="BM731" s="23" t="s">
        <v>997</v>
      </c>
    </row>
    <row r="732" s="11" customFormat="1">
      <c r="B732" s="232"/>
      <c r="C732" s="233"/>
      <c r="D732" s="234" t="s">
        <v>185</v>
      </c>
      <c r="E732" s="235" t="s">
        <v>22</v>
      </c>
      <c r="F732" s="236" t="s">
        <v>998</v>
      </c>
      <c r="G732" s="233"/>
      <c r="H732" s="237">
        <v>8.0950000000000006</v>
      </c>
      <c r="I732" s="238"/>
      <c r="J732" s="233"/>
      <c r="K732" s="233"/>
      <c r="L732" s="239"/>
      <c r="M732" s="240"/>
      <c r="N732" s="241"/>
      <c r="O732" s="241"/>
      <c r="P732" s="241"/>
      <c r="Q732" s="241"/>
      <c r="R732" s="241"/>
      <c r="S732" s="241"/>
      <c r="T732" s="242"/>
      <c r="AT732" s="243" t="s">
        <v>185</v>
      </c>
      <c r="AU732" s="243" t="s">
        <v>87</v>
      </c>
      <c r="AV732" s="11" t="s">
        <v>87</v>
      </c>
      <c r="AW732" s="11" t="s">
        <v>41</v>
      </c>
      <c r="AX732" s="11" t="s">
        <v>24</v>
      </c>
      <c r="AY732" s="243" t="s">
        <v>168</v>
      </c>
    </row>
    <row r="733" s="1" customFormat="1" ht="25.5" customHeight="1">
      <c r="B733" s="45"/>
      <c r="C733" s="220" t="s">
        <v>999</v>
      </c>
      <c r="D733" s="220" t="s">
        <v>170</v>
      </c>
      <c r="E733" s="221" t="s">
        <v>1000</v>
      </c>
      <c r="F733" s="222" t="s">
        <v>1001</v>
      </c>
      <c r="G733" s="223" t="s">
        <v>247</v>
      </c>
      <c r="H733" s="224">
        <v>266.27999999999997</v>
      </c>
      <c r="I733" s="225"/>
      <c r="J733" s="226">
        <f>ROUND(I733*H733,2)</f>
        <v>0</v>
      </c>
      <c r="K733" s="222" t="s">
        <v>174</v>
      </c>
      <c r="L733" s="71"/>
      <c r="M733" s="227" t="s">
        <v>22</v>
      </c>
      <c r="N733" s="228" t="s">
        <v>49</v>
      </c>
      <c r="O733" s="46"/>
      <c r="P733" s="229">
        <f>O733*H733</f>
        <v>0</v>
      </c>
      <c r="Q733" s="229">
        <v>0.00047340000000000001</v>
      </c>
      <c r="R733" s="229">
        <f>Q733*H733</f>
        <v>0.126056952</v>
      </c>
      <c r="S733" s="229">
        <v>0</v>
      </c>
      <c r="T733" s="230">
        <f>S733*H733</f>
        <v>0</v>
      </c>
      <c r="AR733" s="23" t="s">
        <v>175</v>
      </c>
      <c r="AT733" s="23" t="s">
        <v>170</v>
      </c>
      <c r="AU733" s="23" t="s">
        <v>87</v>
      </c>
      <c r="AY733" s="23" t="s">
        <v>168</v>
      </c>
      <c r="BE733" s="231">
        <f>IF(N733="základní",J733,0)</f>
        <v>0</v>
      </c>
      <c r="BF733" s="231">
        <f>IF(N733="snížená",J733,0)</f>
        <v>0</v>
      </c>
      <c r="BG733" s="231">
        <f>IF(N733="zákl. přenesená",J733,0)</f>
        <v>0</v>
      </c>
      <c r="BH733" s="231">
        <f>IF(N733="sníž. přenesená",J733,0)</f>
        <v>0</v>
      </c>
      <c r="BI733" s="231">
        <f>IF(N733="nulová",J733,0)</f>
        <v>0</v>
      </c>
      <c r="BJ733" s="23" t="s">
        <v>24</v>
      </c>
      <c r="BK733" s="231">
        <f>ROUND(I733*H733,2)</f>
        <v>0</v>
      </c>
      <c r="BL733" s="23" t="s">
        <v>175</v>
      </c>
      <c r="BM733" s="23" t="s">
        <v>1002</v>
      </c>
    </row>
    <row r="734" s="11" customFormat="1">
      <c r="B734" s="232"/>
      <c r="C734" s="233"/>
      <c r="D734" s="234" t="s">
        <v>185</v>
      </c>
      <c r="E734" s="235" t="s">
        <v>22</v>
      </c>
      <c r="F734" s="236" t="s">
        <v>1003</v>
      </c>
      <c r="G734" s="233"/>
      <c r="H734" s="237">
        <v>266.27999999999997</v>
      </c>
      <c r="I734" s="238"/>
      <c r="J734" s="233"/>
      <c r="K734" s="233"/>
      <c r="L734" s="239"/>
      <c r="M734" s="240"/>
      <c r="N734" s="241"/>
      <c r="O734" s="241"/>
      <c r="P734" s="241"/>
      <c r="Q734" s="241"/>
      <c r="R734" s="241"/>
      <c r="S734" s="241"/>
      <c r="T734" s="242"/>
      <c r="AT734" s="243" t="s">
        <v>185</v>
      </c>
      <c r="AU734" s="243" t="s">
        <v>87</v>
      </c>
      <c r="AV734" s="11" t="s">
        <v>87</v>
      </c>
      <c r="AW734" s="11" t="s">
        <v>41</v>
      </c>
      <c r="AX734" s="11" t="s">
        <v>78</v>
      </c>
      <c r="AY734" s="243" t="s">
        <v>168</v>
      </c>
    </row>
    <row r="735" s="1" customFormat="1" ht="25.5" customHeight="1">
      <c r="B735" s="45"/>
      <c r="C735" s="220" t="s">
        <v>1004</v>
      </c>
      <c r="D735" s="220" t="s">
        <v>170</v>
      </c>
      <c r="E735" s="221" t="s">
        <v>1005</v>
      </c>
      <c r="F735" s="222" t="s">
        <v>1006</v>
      </c>
      <c r="G735" s="223" t="s">
        <v>247</v>
      </c>
      <c r="H735" s="224">
        <v>8.0950000000000006</v>
      </c>
      <c r="I735" s="225"/>
      <c r="J735" s="226">
        <f>ROUND(I735*H735,2)</f>
        <v>0</v>
      </c>
      <c r="K735" s="222" t="s">
        <v>174</v>
      </c>
      <c r="L735" s="71"/>
      <c r="M735" s="227" t="s">
        <v>22</v>
      </c>
      <c r="N735" s="228" t="s">
        <v>49</v>
      </c>
      <c r="O735" s="46"/>
      <c r="P735" s="229">
        <f>O735*H735</f>
        <v>0</v>
      </c>
      <c r="Q735" s="229">
        <v>0.020480000000000002</v>
      </c>
      <c r="R735" s="229">
        <f>Q735*H735</f>
        <v>0.16578560000000003</v>
      </c>
      <c r="S735" s="229">
        <v>0</v>
      </c>
      <c r="T735" s="230">
        <f>S735*H735</f>
        <v>0</v>
      </c>
      <c r="AR735" s="23" t="s">
        <v>175</v>
      </c>
      <c r="AT735" s="23" t="s">
        <v>170</v>
      </c>
      <c r="AU735" s="23" t="s">
        <v>87</v>
      </c>
      <c r="AY735" s="23" t="s">
        <v>168</v>
      </c>
      <c r="BE735" s="231">
        <f>IF(N735="základní",J735,0)</f>
        <v>0</v>
      </c>
      <c r="BF735" s="231">
        <f>IF(N735="snížená",J735,0)</f>
        <v>0</v>
      </c>
      <c r="BG735" s="231">
        <f>IF(N735="zákl. přenesená",J735,0)</f>
        <v>0</v>
      </c>
      <c r="BH735" s="231">
        <f>IF(N735="sníž. přenesená",J735,0)</f>
        <v>0</v>
      </c>
      <c r="BI735" s="231">
        <f>IF(N735="nulová",J735,0)</f>
        <v>0</v>
      </c>
      <c r="BJ735" s="23" t="s">
        <v>24</v>
      </c>
      <c r="BK735" s="231">
        <f>ROUND(I735*H735,2)</f>
        <v>0</v>
      </c>
      <c r="BL735" s="23" t="s">
        <v>175</v>
      </c>
      <c r="BM735" s="23" t="s">
        <v>1007</v>
      </c>
    </row>
    <row r="736" s="1" customFormat="1" ht="38.25" customHeight="1">
      <c r="B736" s="45"/>
      <c r="C736" s="220" t="s">
        <v>1008</v>
      </c>
      <c r="D736" s="220" t="s">
        <v>170</v>
      </c>
      <c r="E736" s="221" t="s">
        <v>1009</v>
      </c>
      <c r="F736" s="222" t="s">
        <v>1010</v>
      </c>
      <c r="G736" s="223" t="s">
        <v>247</v>
      </c>
      <c r="H736" s="224">
        <v>8.0950000000000006</v>
      </c>
      <c r="I736" s="225"/>
      <c r="J736" s="226">
        <f>ROUND(I736*H736,2)</f>
        <v>0</v>
      </c>
      <c r="K736" s="222" t="s">
        <v>174</v>
      </c>
      <c r="L736" s="71"/>
      <c r="M736" s="227" t="s">
        <v>22</v>
      </c>
      <c r="N736" s="228" t="s">
        <v>49</v>
      </c>
      <c r="O736" s="46"/>
      <c r="P736" s="229">
        <f>O736*H736</f>
        <v>0</v>
      </c>
      <c r="Q736" s="229">
        <v>0.0079000000000000008</v>
      </c>
      <c r="R736" s="229">
        <f>Q736*H736</f>
        <v>0.063950500000000007</v>
      </c>
      <c r="S736" s="229">
        <v>0</v>
      </c>
      <c r="T736" s="230">
        <f>S736*H736</f>
        <v>0</v>
      </c>
      <c r="AR736" s="23" t="s">
        <v>175</v>
      </c>
      <c r="AT736" s="23" t="s">
        <v>170</v>
      </c>
      <c r="AU736" s="23" t="s">
        <v>87</v>
      </c>
      <c r="AY736" s="23" t="s">
        <v>168</v>
      </c>
      <c r="BE736" s="231">
        <f>IF(N736="základní",J736,0)</f>
        <v>0</v>
      </c>
      <c r="BF736" s="231">
        <f>IF(N736="snížená",J736,0)</f>
        <v>0</v>
      </c>
      <c r="BG736" s="231">
        <f>IF(N736="zákl. přenesená",J736,0)</f>
        <v>0</v>
      </c>
      <c r="BH736" s="231">
        <f>IF(N736="sníž. přenesená",J736,0)</f>
        <v>0</v>
      </c>
      <c r="BI736" s="231">
        <f>IF(N736="nulová",J736,0)</f>
        <v>0</v>
      </c>
      <c r="BJ736" s="23" t="s">
        <v>24</v>
      </c>
      <c r="BK736" s="231">
        <f>ROUND(I736*H736,2)</f>
        <v>0</v>
      </c>
      <c r="BL736" s="23" t="s">
        <v>175</v>
      </c>
      <c r="BM736" s="23" t="s">
        <v>1011</v>
      </c>
    </row>
    <row r="737" s="1" customFormat="1" ht="25.5" customHeight="1">
      <c r="B737" s="45"/>
      <c r="C737" s="220" t="s">
        <v>1012</v>
      </c>
      <c r="D737" s="220" t="s">
        <v>170</v>
      </c>
      <c r="E737" s="221" t="s">
        <v>1013</v>
      </c>
      <c r="F737" s="222" t="s">
        <v>1014</v>
      </c>
      <c r="G737" s="223" t="s">
        <v>247</v>
      </c>
      <c r="H737" s="224">
        <v>241.62799999999999</v>
      </c>
      <c r="I737" s="225"/>
      <c r="J737" s="226">
        <f>ROUND(I737*H737,2)</f>
        <v>0</v>
      </c>
      <c r="K737" s="222" t="s">
        <v>174</v>
      </c>
      <c r="L737" s="71"/>
      <c r="M737" s="227" t="s">
        <v>22</v>
      </c>
      <c r="N737" s="228" t="s">
        <v>49</v>
      </c>
      <c r="O737" s="46"/>
      <c r="P737" s="229">
        <f>O737*H737</f>
        <v>0</v>
      </c>
      <c r="Q737" s="229">
        <v>0.020480000000000002</v>
      </c>
      <c r="R737" s="229">
        <f>Q737*H737</f>
        <v>4.9485414400000005</v>
      </c>
      <c r="S737" s="229">
        <v>0</v>
      </c>
      <c r="T737" s="230">
        <f>S737*H737</f>
        <v>0</v>
      </c>
      <c r="AR737" s="23" t="s">
        <v>175</v>
      </c>
      <c r="AT737" s="23" t="s">
        <v>170</v>
      </c>
      <c r="AU737" s="23" t="s">
        <v>87</v>
      </c>
      <c r="AY737" s="23" t="s">
        <v>168</v>
      </c>
      <c r="BE737" s="231">
        <f>IF(N737="základní",J737,0)</f>
        <v>0</v>
      </c>
      <c r="BF737" s="231">
        <f>IF(N737="snížená",J737,0)</f>
        <v>0</v>
      </c>
      <c r="BG737" s="231">
        <f>IF(N737="zákl. přenesená",J737,0)</f>
        <v>0</v>
      </c>
      <c r="BH737" s="231">
        <f>IF(N737="sníž. přenesená",J737,0)</f>
        <v>0</v>
      </c>
      <c r="BI737" s="231">
        <f>IF(N737="nulová",J737,0)</f>
        <v>0</v>
      </c>
      <c r="BJ737" s="23" t="s">
        <v>24</v>
      </c>
      <c r="BK737" s="231">
        <f>ROUND(I737*H737,2)</f>
        <v>0</v>
      </c>
      <c r="BL737" s="23" t="s">
        <v>175</v>
      </c>
      <c r="BM737" s="23" t="s">
        <v>1015</v>
      </c>
    </row>
    <row r="738" s="11" customFormat="1">
      <c r="B738" s="232"/>
      <c r="C738" s="233"/>
      <c r="D738" s="234" t="s">
        <v>185</v>
      </c>
      <c r="E738" s="235" t="s">
        <v>22</v>
      </c>
      <c r="F738" s="236" t="s">
        <v>1016</v>
      </c>
      <c r="G738" s="233"/>
      <c r="H738" s="237">
        <v>241.62799999999999</v>
      </c>
      <c r="I738" s="238"/>
      <c r="J738" s="233"/>
      <c r="K738" s="233"/>
      <c r="L738" s="239"/>
      <c r="M738" s="240"/>
      <c r="N738" s="241"/>
      <c r="O738" s="241"/>
      <c r="P738" s="241"/>
      <c r="Q738" s="241"/>
      <c r="R738" s="241"/>
      <c r="S738" s="241"/>
      <c r="T738" s="242"/>
      <c r="AT738" s="243" t="s">
        <v>185</v>
      </c>
      <c r="AU738" s="243" t="s">
        <v>87</v>
      </c>
      <c r="AV738" s="11" t="s">
        <v>87</v>
      </c>
      <c r="AW738" s="11" t="s">
        <v>41</v>
      </c>
      <c r="AX738" s="11" t="s">
        <v>78</v>
      </c>
      <c r="AY738" s="243" t="s">
        <v>168</v>
      </c>
    </row>
    <row r="739" s="1" customFormat="1" ht="38.25" customHeight="1">
      <c r="B739" s="45"/>
      <c r="C739" s="220" t="s">
        <v>1017</v>
      </c>
      <c r="D739" s="220" t="s">
        <v>170</v>
      </c>
      <c r="E739" s="221" t="s">
        <v>1018</v>
      </c>
      <c r="F739" s="222" t="s">
        <v>1019</v>
      </c>
      <c r="G739" s="223" t="s">
        <v>247</v>
      </c>
      <c r="H739" s="224">
        <v>241.62799999999999</v>
      </c>
      <c r="I739" s="225"/>
      <c r="J739" s="226">
        <f>ROUND(I739*H739,2)</f>
        <v>0</v>
      </c>
      <c r="K739" s="222" t="s">
        <v>174</v>
      </c>
      <c r="L739" s="71"/>
      <c r="M739" s="227" t="s">
        <v>22</v>
      </c>
      <c r="N739" s="228" t="s">
        <v>49</v>
      </c>
      <c r="O739" s="46"/>
      <c r="P739" s="229">
        <f>O739*H739</f>
        <v>0</v>
      </c>
      <c r="Q739" s="229">
        <v>0.0079000000000000008</v>
      </c>
      <c r="R739" s="229">
        <f>Q739*H739</f>
        <v>1.9088612</v>
      </c>
      <c r="S739" s="229">
        <v>0</v>
      </c>
      <c r="T739" s="230">
        <f>S739*H739</f>
        <v>0</v>
      </c>
      <c r="AR739" s="23" t="s">
        <v>175</v>
      </c>
      <c r="AT739" s="23" t="s">
        <v>170</v>
      </c>
      <c r="AU739" s="23" t="s">
        <v>87</v>
      </c>
      <c r="AY739" s="23" t="s">
        <v>168</v>
      </c>
      <c r="BE739" s="231">
        <f>IF(N739="základní",J739,0)</f>
        <v>0</v>
      </c>
      <c r="BF739" s="231">
        <f>IF(N739="snížená",J739,0)</f>
        <v>0</v>
      </c>
      <c r="BG739" s="231">
        <f>IF(N739="zákl. přenesená",J739,0)</f>
        <v>0</v>
      </c>
      <c r="BH739" s="231">
        <f>IF(N739="sníž. přenesená",J739,0)</f>
        <v>0</v>
      </c>
      <c r="BI739" s="231">
        <f>IF(N739="nulová",J739,0)</f>
        <v>0</v>
      </c>
      <c r="BJ739" s="23" t="s">
        <v>24</v>
      </c>
      <c r="BK739" s="231">
        <f>ROUND(I739*H739,2)</f>
        <v>0</v>
      </c>
      <c r="BL739" s="23" t="s">
        <v>175</v>
      </c>
      <c r="BM739" s="23" t="s">
        <v>1020</v>
      </c>
    </row>
    <row r="740" s="1" customFormat="1" ht="25.5" customHeight="1">
      <c r="B740" s="45"/>
      <c r="C740" s="220" t="s">
        <v>1021</v>
      </c>
      <c r="D740" s="220" t="s">
        <v>170</v>
      </c>
      <c r="E740" s="221" t="s">
        <v>1022</v>
      </c>
      <c r="F740" s="222" t="s">
        <v>1023</v>
      </c>
      <c r="G740" s="223" t="s">
        <v>247</v>
      </c>
      <c r="H740" s="224">
        <v>278.61200000000002</v>
      </c>
      <c r="I740" s="225"/>
      <c r="J740" s="226">
        <f>ROUND(I740*H740,2)</f>
        <v>0</v>
      </c>
      <c r="K740" s="222" t="s">
        <v>174</v>
      </c>
      <c r="L740" s="71"/>
      <c r="M740" s="227" t="s">
        <v>22</v>
      </c>
      <c r="N740" s="228" t="s">
        <v>49</v>
      </c>
      <c r="O740" s="46"/>
      <c r="P740" s="229">
        <f>O740*H740</f>
        <v>0</v>
      </c>
      <c r="Q740" s="229">
        <v>0.0048900000000000002</v>
      </c>
      <c r="R740" s="229">
        <f>Q740*H740</f>
        <v>1.3624126800000003</v>
      </c>
      <c r="S740" s="229">
        <v>0</v>
      </c>
      <c r="T740" s="230">
        <f>S740*H740</f>
        <v>0</v>
      </c>
      <c r="AR740" s="23" t="s">
        <v>175</v>
      </c>
      <c r="AT740" s="23" t="s">
        <v>170</v>
      </c>
      <c r="AU740" s="23" t="s">
        <v>87</v>
      </c>
      <c r="AY740" s="23" t="s">
        <v>168</v>
      </c>
      <c r="BE740" s="231">
        <f>IF(N740="základní",J740,0)</f>
        <v>0</v>
      </c>
      <c r="BF740" s="231">
        <f>IF(N740="snížená",J740,0)</f>
        <v>0</v>
      </c>
      <c r="BG740" s="231">
        <f>IF(N740="zákl. přenesená",J740,0)</f>
        <v>0</v>
      </c>
      <c r="BH740" s="231">
        <f>IF(N740="sníž. přenesená",J740,0)</f>
        <v>0</v>
      </c>
      <c r="BI740" s="231">
        <f>IF(N740="nulová",J740,0)</f>
        <v>0</v>
      </c>
      <c r="BJ740" s="23" t="s">
        <v>24</v>
      </c>
      <c r="BK740" s="231">
        <f>ROUND(I740*H740,2)</f>
        <v>0</v>
      </c>
      <c r="BL740" s="23" t="s">
        <v>175</v>
      </c>
      <c r="BM740" s="23" t="s">
        <v>1024</v>
      </c>
    </row>
    <row r="741" s="12" customFormat="1">
      <c r="B741" s="244"/>
      <c r="C741" s="245"/>
      <c r="D741" s="234" t="s">
        <v>185</v>
      </c>
      <c r="E741" s="246" t="s">
        <v>22</v>
      </c>
      <c r="F741" s="247" t="s">
        <v>1025</v>
      </c>
      <c r="G741" s="245"/>
      <c r="H741" s="246" t="s">
        <v>22</v>
      </c>
      <c r="I741" s="248"/>
      <c r="J741" s="245"/>
      <c r="K741" s="245"/>
      <c r="L741" s="249"/>
      <c r="M741" s="250"/>
      <c r="N741" s="251"/>
      <c r="O741" s="251"/>
      <c r="P741" s="251"/>
      <c r="Q741" s="251"/>
      <c r="R741" s="251"/>
      <c r="S741" s="251"/>
      <c r="T741" s="252"/>
      <c r="AT741" s="253" t="s">
        <v>185</v>
      </c>
      <c r="AU741" s="253" t="s">
        <v>87</v>
      </c>
      <c r="AV741" s="12" t="s">
        <v>24</v>
      </c>
      <c r="AW741" s="12" t="s">
        <v>41</v>
      </c>
      <c r="AX741" s="12" t="s">
        <v>78</v>
      </c>
      <c r="AY741" s="253" t="s">
        <v>168</v>
      </c>
    </row>
    <row r="742" s="11" customFormat="1">
      <c r="B742" s="232"/>
      <c r="C742" s="233"/>
      <c r="D742" s="234" t="s">
        <v>185</v>
      </c>
      <c r="E742" s="235" t="s">
        <v>22</v>
      </c>
      <c r="F742" s="236" t="s">
        <v>1026</v>
      </c>
      <c r="G742" s="233"/>
      <c r="H742" s="237">
        <v>278.61200000000002</v>
      </c>
      <c r="I742" s="238"/>
      <c r="J742" s="233"/>
      <c r="K742" s="233"/>
      <c r="L742" s="239"/>
      <c r="M742" s="240"/>
      <c r="N742" s="241"/>
      <c r="O742" s="241"/>
      <c r="P742" s="241"/>
      <c r="Q742" s="241"/>
      <c r="R742" s="241"/>
      <c r="S742" s="241"/>
      <c r="T742" s="242"/>
      <c r="AT742" s="243" t="s">
        <v>185</v>
      </c>
      <c r="AU742" s="243" t="s">
        <v>87</v>
      </c>
      <c r="AV742" s="11" t="s">
        <v>87</v>
      </c>
      <c r="AW742" s="11" t="s">
        <v>41</v>
      </c>
      <c r="AX742" s="11" t="s">
        <v>78</v>
      </c>
      <c r="AY742" s="243" t="s">
        <v>168</v>
      </c>
    </row>
    <row r="743" s="1" customFormat="1" ht="25.5" customHeight="1">
      <c r="B743" s="45"/>
      <c r="C743" s="220" t="s">
        <v>1027</v>
      </c>
      <c r="D743" s="220" t="s">
        <v>170</v>
      </c>
      <c r="E743" s="221" t="s">
        <v>1028</v>
      </c>
      <c r="F743" s="222" t="s">
        <v>1029</v>
      </c>
      <c r="G743" s="223" t="s">
        <v>247</v>
      </c>
      <c r="H743" s="224">
        <v>19.635000000000002</v>
      </c>
      <c r="I743" s="225"/>
      <c r="J743" s="226">
        <f>ROUND(I743*H743,2)</f>
        <v>0</v>
      </c>
      <c r="K743" s="222" t="s">
        <v>174</v>
      </c>
      <c r="L743" s="71"/>
      <c r="M743" s="227" t="s">
        <v>22</v>
      </c>
      <c r="N743" s="228" t="s">
        <v>49</v>
      </c>
      <c r="O743" s="46"/>
      <c r="P743" s="229">
        <f>O743*H743</f>
        <v>0</v>
      </c>
      <c r="Q743" s="229">
        <v>0.01848</v>
      </c>
      <c r="R743" s="229">
        <f>Q743*H743</f>
        <v>0.36285480000000003</v>
      </c>
      <c r="S743" s="229">
        <v>0</v>
      </c>
      <c r="T743" s="230">
        <f>S743*H743</f>
        <v>0</v>
      </c>
      <c r="AR743" s="23" t="s">
        <v>175</v>
      </c>
      <c r="AT743" s="23" t="s">
        <v>170</v>
      </c>
      <c r="AU743" s="23" t="s">
        <v>87</v>
      </c>
      <c r="AY743" s="23" t="s">
        <v>168</v>
      </c>
      <c r="BE743" s="231">
        <f>IF(N743="základní",J743,0)</f>
        <v>0</v>
      </c>
      <c r="BF743" s="231">
        <f>IF(N743="snížená",J743,0)</f>
        <v>0</v>
      </c>
      <c r="BG743" s="231">
        <f>IF(N743="zákl. přenesená",J743,0)</f>
        <v>0</v>
      </c>
      <c r="BH743" s="231">
        <f>IF(N743="sníž. přenesená",J743,0)</f>
        <v>0</v>
      </c>
      <c r="BI743" s="231">
        <f>IF(N743="nulová",J743,0)</f>
        <v>0</v>
      </c>
      <c r="BJ743" s="23" t="s">
        <v>24</v>
      </c>
      <c r="BK743" s="231">
        <f>ROUND(I743*H743,2)</f>
        <v>0</v>
      </c>
      <c r="BL743" s="23" t="s">
        <v>175</v>
      </c>
      <c r="BM743" s="23" t="s">
        <v>1030</v>
      </c>
    </row>
    <row r="744" s="12" customFormat="1">
      <c r="B744" s="244"/>
      <c r="C744" s="245"/>
      <c r="D744" s="234" t="s">
        <v>185</v>
      </c>
      <c r="E744" s="246" t="s">
        <v>22</v>
      </c>
      <c r="F744" s="247" t="s">
        <v>889</v>
      </c>
      <c r="G744" s="245"/>
      <c r="H744" s="246" t="s">
        <v>22</v>
      </c>
      <c r="I744" s="248"/>
      <c r="J744" s="245"/>
      <c r="K744" s="245"/>
      <c r="L744" s="249"/>
      <c r="M744" s="250"/>
      <c r="N744" s="251"/>
      <c r="O744" s="251"/>
      <c r="P744" s="251"/>
      <c r="Q744" s="251"/>
      <c r="R744" s="251"/>
      <c r="S744" s="251"/>
      <c r="T744" s="252"/>
      <c r="AT744" s="253" t="s">
        <v>185</v>
      </c>
      <c r="AU744" s="253" t="s">
        <v>87</v>
      </c>
      <c r="AV744" s="12" t="s">
        <v>24</v>
      </c>
      <c r="AW744" s="12" t="s">
        <v>41</v>
      </c>
      <c r="AX744" s="12" t="s">
        <v>78</v>
      </c>
      <c r="AY744" s="253" t="s">
        <v>168</v>
      </c>
    </row>
    <row r="745" s="11" customFormat="1">
      <c r="B745" s="232"/>
      <c r="C745" s="233"/>
      <c r="D745" s="234" t="s">
        <v>185</v>
      </c>
      <c r="E745" s="235" t="s">
        <v>22</v>
      </c>
      <c r="F745" s="236" t="s">
        <v>1031</v>
      </c>
      <c r="G745" s="233"/>
      <c r="H745" s="237">
        <v>8.9100000000000001</v>
      </c>
      <c r="I745" s="238"/>
      <c r="J745" s="233"/>
      <c r="K745" s="233"/>
      <c r="L745" s="239"/>
      <c r="M745" s="240"/>
      <c r="N745" s="241"/>
      <c r="O745" s="241"/>
      <c r="P745" s="241"/>
      <c r="Q745" s="241"/>
      <c r="R745" s="241"/>
      <c r="S745" s="241"/>
      <c r="T745" s="242"/>
      <c r="AT745" s="243" t="s">
        <v>185</v>
      </c>
      <c r="AU745" s="243" t="s">
        <v>87</v>
      </c>
      <c r="AV745" s="11" t="s">
        <v>87</v>
      </c>
      <c r="AW745" s="11" t="s">
        <v>41</v>
      </c>
      <c r="AX745" s="11" t="s">
        <v>78</v>
      </c>
      <c r="AY745" s="243" t="s">
        <v>168</v>
      </c>
    </row>
    <row r="746" s="11" customFormat="1">
      <c r="B746" s="232"/>
      <c r="C746" s="233"/>
      <c r="D746" s="234" t="s">
        <v>185</v>
      </c>
      <c r="E746" s="235" t="s">
        <v>22</v>
      </c>
      <c r="F746" s="236" t="s">
        <v>1032</v>
      </c>
      <c r="G746" s="233"/>
      <c r="H746" s="237">
        <v>0.54000000000000004</v>
      </c>
      <c r="I746" s="238"/>
      <c r="J746" s="233"/>
      <c r="K746" s="233"/>
      <c r="L746" s="239"/>
      <c r="M746" s="240"/>
      <c r="N746" s="241"/>
      <c r="O746" s="241"/>
      <c r="P746" s="241"/>
      <c r="Q746" s="241"/>
      <c r="R746" s="241"/>
      <c r="S746" s="241"/>
      <c r="T746" s="242"/>
      <c r="AT746" s="243" t="s">
        <v>185</v>
      </c>
      <c r="AU746" s="243" t="s">
        <v>87</v>
      </c>
      <c r="AV746" s="11" t="s">
        <v>87</v>
      </c>
      <c r="AW746" s="11" t="s">
        <v>41</v>
      </c>
      <c r="AX746" s="11" t="s">
        <v>78</v>
      </c>
      <c r="AY746" s="243" t="s">
        <v>168</v>
      </c>
    </row>
    <row r="747" s="11" customFormat="1">
      <c r="B747" s="232"/>
      <c r="C747" s="233"/>
      <c r="D747" s="234" t="s">
        <v>185</v>
      </c>
      <c r="E747" s="235" t="s">
        <v>22</v>
      </c>
      <c r="F747" s="236" t="s">
        <v>1033</v>
      </c>
      <c r="G747" s="233"/>
      <c r="H747" s="237">
        <v>6</v>
      </c>
      <c r="I747" s="238"/>
      <c r="J747" s="233"/>
      <c r="K747" s="233"/>
      <c r="L747" s="239"/>
      <c r="M747" s="240"/>
      <c r="N747" s="241"/>
      <c r="O747" s="241"/>
      <c r="P747" s="241"/>
      <c r="Q747" s="241"/>
      <c r="R747" s="241"/>
      <c r="S747" s="241"/>
      <c r="T747" s="242"/>
      <c r="AT747" s="243" t="s">
        <v>185</v>
      </c>
      <c r="AU747" s="243" t="s">
        <v>87</v>
      </c>
      <c r="AV747" s="11" t="s">
        <v>87</v>
      </c>
      <c r="AW747" s="11" t="s">
        <v>41</v>
      </c>
      <c r="AX747" s="11" t="s">
        <v>78</v>
      </c>
      <c r="AY747" s="243" t="s">
        <v>168</v>
      </c>
    </row>
    <row r="748" s="11" customFormat="1">
      <c r="B748" s="232"/>
      <c r="C748" s="233"/>
      <c r="D748" s="234" t="s">
        <v>185</v>
      </c>
      <c r="E748" s="235" t="s">
        <v>22</v>
      </c>
      <c r="F748" s="236" t="s">
        <v>1034</v>
      </c>
      <c r="G748" s="233"/>
      <c r="H748" s="237">
        <v>0.90000000000000002</v>
      </c>
      <c r="I748" s="238"/>
      <c r="J748" s="233"/>
      <c r="K748" s="233"/>
      <c r="L748" s="239"/>
      <c r="M748" s="240"/>
      <c r="N748" s="241"/>
      <c r="O748" s="241"/>
      <c r="P748" s="241"/>
      <c r="Q748" s="241"/>
      <c r="R748" s="241"/>
      <c r="S748" s="241"/>
      <c r="T748" s="242"/>
      <c r="AT748" s="243" t="s">
        <v>185</v>
      </c>
      <c r="AU748" s="243" t="s">
        <v>87</v>
      </c>
      <c r="AV748" s="11" t="s">
        <v>87</v>
      </c>
      <c r="AW748" s="11" t="s">
        <v>41</v>
      </c>
      <c r="AX748" s="11" t="s">
        <v>78</v>
      </c>
      <c r="AY748" s="243" t="s">
        <v>168</v>
      </c>
    </row>
    <row r="749" s="11" customFormat="1">
      <c r="B749" s="232"/>
      <c r="C749" s="233"/>
      <c r="D749" s="234" t="s">
        <v>185</v>
      </c>
      <c r="E749" s="235" t="s">
        <v>22</v>
      </c>
      <c r="F749" s="236" t="s">
        <v>1035</v>
      </c>
      <c r="G749" s="233"/>
      <c r="H749" s="237">
        <v>1.26</v>
      </c>
      <c r="I749" s="238"/>
      <c r="J749" s="233"/>
      <c r="K749" s="233"/>
      <c r="L749" s="239"/>
      <c r="M749" s="240"/>
      <c r="N749" s="241"/>
      <c r="O749" s="241"/>
      <c r="P749" s="241"/>
      <c r="Q749" s="241"/>
      <c r="R749" s="241"/>
      <c r="S749" s="241"/>
      <c r="T749" s="242"/>
      <c r="AT749" s="243" t="s">
        <v>185</v>
      </c>
      <c r="AU749" s="243" t="s">
        <v>87</v>
      </c>
      <c r="AV749" s="11" t="s">
        <v>87</v>
      </c>
      <c r="AW749" s="11" t="s">
        <v>41</v>
      </c>
      <c r="AX749" s="11" t="s">
        <v>78</v>
      </c>
      <c r="AY749" s="243" t="s">
        <v>168</v>
      </c>
    </row>
    <row r="750" s="11" customFormat="1">
      <c r="B750" s="232"/>
      <c r="C750" s="233"/>
      <c r="D750" s="234" t="s">
        <v>185</v>
      </c>
      <c r="E750" s="235" t="s">
        <v>22</v>
      </c>
      <c r="F750" s="236" t="s">
        <v>1036</v>
      </c>
      <c r="G750" s="233"/>
      <c r="H750" s="237">
        <v>2.0249999999999999</v>
      </c>
      <c r="I750" s="238"/>
      <c r="J750" s="233"/>
      <c r="K750" s="233"/>
      <c r="L750" s="239"/>
      <c r="M750" s="240"/>
      <c r="N750" s="241"/>
      <c r="O750" s="241"/>
      <c r="P750" s="241"/>
      <c r="Q750" s="241"/>
      <c r="R750" s="241"/>
      <c r="S750" s="241"/>
      <c r="T750" s="242"/>
      <c r="AT750" s="243" t="s">
        <v>185</v>
      </c>
      <c r="AU750" s="243" t="s">
        <v>87</v>
      </c>
      <c r="AV750" s="11" t="s">
        <v>87</v>
      </c>
      <c r="AW750" s="11" t="s">
        <v>41</v>
      </c>
      <c r="AX750" s="11" t="s">
        <v>78</v>
      </c>
      <c r="AY750" s="243" t="s">
        <v>168</v>
      </c>
    </row>
    <row r="751" s="1" customFormat="1" ht="16.5" customHeight="1">
      <c r="B751" s="45"/>
      <c r="C751" s="220" t="s">
        <v>1037</v>
      </c>
      <c r="D751" s="220" t="s">
        <v>170</v>
      </c>
      <c r="E751" s="221" t="s">
        <v>1038</v>
      </c>
      <c r="F751" s="222" t="s">
        <v>1039</v>
      </c>
      <c r="G751" s="223" t="s">
        <v>350</v>
      </c>
      <c r="H751" s="224">
        <v>35.170000000000002</v>
      </c>
      <c r="I751" s="225"/>
      <c r="J751" s="226">
        <f>ROUND(I751*H751,2)</f>
        <v>0</v>
      </c>
      <c r="K751" s="222" t="s">
        <v>174</v>
      </c>
      <c r="L751" s="71"/>
      <c r="M751" s="227" t="s">
        <v>22</v>
      </c>
      <c r="N751" s="228" t="s">
        <v>49</v>
      </c>
      <c r="O751" s="46"/>
      <c r="P751" s="229">
        <f>O751*H751</f>
        <v>0</v>
      </c>
      <c r="Q751" s="229">
        <v>2.0000000000000002E-05</v>
      </c>
      <c r="R751" s="229">
        <f>Q751*H751</f>
        <v>0.00070340000000000008</v>
      </c>
      <c r="S751" s="229">
        <v>0</v>
      </c>
      <c r="T751" s="230">
        <f>S751*H751</f>
        <v>0</v>
      </c>
      <c r="AR751" s="23" t="s">
        <v>175</v>
      </c>
      <c r="AT751" s="23" t="s">
        <v>170</v>
      </c>
      <c r="AU751" s="23" t="s">
        <v>87</v>
      </c>
      <c r="AY751" s="23" t="s">
        <v>168</v>
      </c>
      <c r="BE751" s="231">
        <f>IF(N751="základní",J751,0)</f>
        <v>0</v>
      </c>
      <c r="BF751" s="231">
        <f>IF(N751="snížená",J751,0)</f>
        <v>0</v>
      </c>
      <c r="BG751" s="231">
        <f>IF(N751="zákl. přenesená",J751,0)</f>
        <v>0</v>
      </c>
      <c r="BH751" s="231">
        <f>IF(N751="sníž. přenesená",J751,0)</f>
        <v>0</v>
      </c>
      <c r="BI751" s="231">
        <f>IF(N751="nulová",J751,0)</f>
        <v>0</v>
      </c>
      <c r="BJ751" s="23" t="s">
        <v>24</v>
      </c>
      <c r="BK751" s="231">
        <f>ROUND(I751*H751,2)</f>
        <v>0</v>
      </c>
      <c r="BL751" s="23" t="s">
        <v>175</v>
      </c>
      <c r="BM751" s="23" t="s">
        <v>1040</v>
      </c>
    </row>
    <row r="752" s="11" customFormat="1">
      <c r="B752" s="232"/>
      <c r="C752" s="233"/>
      <c r="D752" s="234" t="s">
        <v>185</v>
      </c>
      <c r="E752" s="235" t="s">
        <v>22</v>
      </c>
      <c r="F752" s="236" t="s">
        <v>1041</v>
      </c>
      <c r="G752" s="233"/>
      <c r="H752" s="237">
        <v>27.440000000000001</v>
      </c>
      <c r="I752" s="238"/>
      <c r="J752" s="233"/>
      <c r="K752" s="233"/>
      <c r="L752" s="239"/>
      <c r="M752" s="240"/>
      <c r="N752" s="241"/>
      <c r="O752" s="241"/>
      <c r="P752" s="241"/>
      <c r="Q752" s="241"/>
      <c r="R752" s="241"/>
      <c r="S752" s="241"/>
      <c r="T752" s="242"/>
      <c r="AT752" s="243" t="s">
        <v>185</v>
      </c>
      <c r="AU752" s="243" t="s">
        <v>87</v>
      </c>
      <c r="AV752" s="11" t="s">
        <v>87</v>
      </c>
      <c r="AW752" s="11" t="s">
        <v>41</v>
      </c>
      <c r="AX752" s="11" t="s">
        <v>78</v>
      </c>
      <c r="AY752" s="243" t="s">
        <v>168</v>
      </c>
    </row>
    <row r="753" s="11" customFormat="1">
      <c r="B753" s="232"/>
      <c r="C753" s="233"/>
      <c r="D753" s="234" t="s">
        <v>185</v>
      </c>
      <c r="E753" s="235" t="s">
        <v>22</v>
      </c>
      <c r="F753" s="236" t="s">
        <v>1042</v>
      </c>
      <c r="G753" s="233"/>
      <c r="H753" s="237">
        <v>-3.2000000000000002</v>
      </c>
      <c r="I753" s="238"/>
      <c r="J753" s="233"/>
      <c r="K753" s="233"/>
      <c r="L753" s="239"/>
      <c r="M753" s="240"/>
      <c r="N753" s="241"/>
      <c r="O753" s="241"/>
      <c r="P753" s="241"/>
      <c r="Q753" s="241"/>
      <c r="R753" s="241"/>
      <c r="S753" s="241"/>
      <c r="T753" s="242"/>
      <c r="AT753" s="243" t="s">
        <v>185</v>
      </c>
      <c r="AU753" s="243" t="s">
        <v>87</v>
      </c>
      <c r="AV753" s="11" t="s">
        <v>87</v>
      </c>
      <c r="AW753" s="11" t="s">
        <v>41</v>
      </c>
      <c r="AX753" s="11" t="s">
        <v>78</v>
      </c>
      <c r="AY753" s="243" t="s">
        <v>168</v>
      </c>
    </row>
    <row r="754" s="11" customFormat="1">
      <c r="B754" s="232"/>
      <c r="C754" s="233"/>
      <c r="D754" s="234" t="s">
        <v>185</v>
      </c>
      <c r="E754" s="235" t="s">
        <v>22</v>
      </c>
      <c r="F754" s="236" t="s">
        <v>1043</v>
      </c>
      <c r="G754" s="233"/>
      <c r="H754" s="237">
        <v>10.93</v>
      </c>
      <c r="I754" s="238"/>
      <c r="J754" s="233"/>
      <c r="K754" s="233"/>
      <c r="L754" s="239"/>
      <c r="M754" s="240"/>
      <c r="N754" s="241"/>
      <c r="O754" s="241"/>
      <c r="P754" s="241"/>
      <c r="Q754" s="241"/>
      <c r="R754" s="241"/>
      <c r="S754" s="241"/>
      <c r="T754" s="242"/>
      <c r="AT754" s="243" t="s">
        <v>185</v>
      </c>
      <c r="AU754" s="243" t="s">
        <v>87</v>
      </c>
      <c r="AV754" s="11" t="s">
        <v>87</v>
      </c>
      <c r="AW754" s="11" t="s">
        <v>41</v>
      </c>
      <c r="AX754" s="11" t="s">
        <v>78</v>
      </c>
      <c r="AY754" s="243" t="s">
        <v>168</v>
      </c>
    </row>
    <row r="755" s="1" customFormat="1" ht="25.5" customHeight="1">
      <c r="B755" s="45"/>
      <c r="C755" s="254" t="s">
        <v>1044</v>
      </c>
      <c r="D755" s="254" t="s">
        <v>460</v>
      </c>
      <c r="E755" s="255" t="s">
        <v>1045</v>
      </c>
      <c r="F755" s="256" t="s">
        <v>1046</v>
      </c>
      <c r="G755" s="257" t="s">
        <v>350</v>
      </c>
      <c r="H755" s="258">
        <v>36.929000000000002</v>
      </c>
      <c r="I755" s="259"/>
      <c r="J755" s="260">
        <f>ROUND(I755*H755,2)</f>
        <v>0</v>
      </c>
      <c r="K755" s="256" t="s">
        <v>174</v>
      </c>
      <c r="L755" s="261"/>
      <c r="M755" s="262" t="s">
        <v>22</v>
      </c>
      <c r="N755" s="263" t="s">
        <v>49</v>
      </c>
      <c r="O755" s="46"/>
      <c r="P755" s="229">
        <f>O755*H755</f>
        <v>0</v>
      </c>
      <c r="Q755" s="229">
        <v>0.00044000000000000002</v>
      </c>
      <c r="R755" s="229">
        <f>Q755*H755</f>
        <v>0.016248760000000001</v>
      </c>
      <c r="S755" s="229">
        <v>0</v>
      </c>
      <c r="T755" s="230">
        <f>S755*H755</f>
        <v>0</v>
      </c>
      <c r="AR755" s="23" t="s">
        <v>211</v>
      </c>
      <c r="AT755" s="23" t="s">
        <v>460</v>
      </c>
      <c r="AU755" s="23" t="s">
        <v>87</v>
      </c>
      <c r="AY755" s="23" t="s">
        <v>168</v>
      </c>
      <c r="BE755" s="231">
        <f>IF(N755="základní",J755,0)</f>
        <v>0</v>
      </c>
      <c r="BF755" s="231">
        <f>IF(N755="snížená",J755,0)</f>
        <v>0</v>
      </c>
      <c r="BG755" s="231">
        <f>IF(N755="zákl. přenesená",J755,0)</f>
        <v>0</v>
      </c>
      <c r="BH755" s="231">
        <f>IF(N755="sníž. přenesená",J755,0)</f>
        <v>0</v>
      </c>
      <c r="BI755" s="231">
        <f>IF(N755="nulová",J755,0)</f>
        <v>0</v>
      </c>
      <c r="BJ755" s="23" t="s">
        <v>24</v>
      </c>
      <c r="BK755" s="231">
        <f>ROUND(I755*H755,2)</f>
        <v>0</v>
      </c>
      <c r="BL755" s="23" t="s">
        <v>175</v>
      </c>
      <c r="BM755" s="23" t="s">
        <v>1047</v>
      </c>
    </row>
    <row r="756" s="11" customFormat="1">
      <c r="B756" s="232"/>
      <c r="C756" s="233"/>
      <c r="D756" s="234" t="s">
        <v>185</v>
      </c>
      <c r="E756" s="233"/>
      <c r="F756" s="236" t="s">
        <v>1048</v>
      </c>
      <c r="G756" s="233"/>
      <c r="H756" s="237">
        <v>36.929000000000002</v>
      </c>
      <c r="I756" s="238"/>
      <c r="J756" s="233"/>
      <c r="K756" s="233"/>
      <c r="L756" s="239"/>
      <c r="M756" s="240"/>
      <c r="N756" s="241"/>
      <c r="O756" s="241"/>
      <c r="P756" s="241"/>
      <c r="Q756" s="241"/>
      <c r="R756" s="241"/>
      <c r="S756" s="241"/>
      <c r="T756" s="242"/>
      <c r="AT756" s="243" t="s">
        <v>185</v>
      </c>
      <c r="AU756" s="243" t="s">
        <v>87</v>
      </c>
      <c r="AV756" s="11" t="s">
        <v>87</v>
      </c>
      <c r="AW756" s="11" t="s">
        <v>6</v>
      </c>
      <c r="AX756" s="11" t="s">
        <v>24</v>
      </c>
      <c r="AY756" s="243" t="s">
        <v>168</v>
      </c>
    </row>
    <row r="757" s="1" customFormat="1" ht="16.5" customHeight="1">
      <c r="B757" s="45"/>
      <c r="C757" s="220" t="s">
        <v>1049</v>
      </c>
      <c r="D757" s="220" t="s">
        <v>170</v>
      </c>
      <c r="E757" s="221" t="s">
        <v>1050</v>
      </c>
      <c r="F757" s="222" t="s">
        <v>798</v>
      </c>
      <c r="G757" s="223" t="s">
        <v>350</v>
      </c>
      <c r="H757" s="224">
        <v>9.5999999999999996</v>
      </c>
      <c r="I757" s="225"/>
      <c r="J757" s="226">
        <f>ROUND(I757*H757,2)</f>
        <v>0</v>
      </c>
      <c r="K757" s="222" t="s">
        <v>174</v>
      </c>
      <c r="L757" s="71"/>
      <c r="M757" s="227" t="s">
        <v>22</v>
      </c>
      <c r="N757" s="228" t="s">
        <v>49</v>
      </c>
      <c r="O757" s="46"/>
      <c r="P757" s="229">
        <f>O757*H757</f>
        <v>0</v>
      </c>
      <c r="Q757" s="229">
        <v>0</v>
      </c>
      <c r="R757" s="229">
        <f>Q757*H757</f>
        <v>0</v>
      </c>
      <c r="S757" s="229">
        <v>0</v>
      </c>
      <c r="T757" s="230">
        <f>S757*H757</f>
        <v>0</v>
      </c>
      <c r="AR757" s="23" t="s">
        <v>175</v>
      </c>
      <c r="AT757" s="23" t="s">
        <v>170</v>
      </c>
      <c r="AU757" s="23" t="s">
        <v>87</v>
      </c>
      <c r="AY757" s="23" t="s">
        <v>168</v>
      </c>
      <c r="BE757" s="231">
        <f>IF(N757="základní",J757,0)</f>
        <v>0</v>
      </c>
      <c r="BF757" s="231">
        <f>IF(N757="snížená",J757,0)</f>
        <v>0</v>
      </c>
      <c r="BG757" s="231">
        <f>IF(N757="zákl. přenesená",J757,0)</f>
        <v>0</v>
      </c>
      <c r="BH757" s="231">
        <f>IF(N757="sníž. přenesená",J757,0)</f>
        <v>0</v>
      </c>
      <c r="BI757" s="231">
        <f>IF(N757="nulová",J757,0)</f>
        <v>0</v>
      </c>
      <c r="BJ757" s="23" t="s">
        <v>24</v>
      </c>
      <c r="BK757" s="231">
        <f>ROUND(I757*H757,2)</f>
        <v>0</v>
      </c>
      <c r="BL757" s="23" t="s">
        <v>175</v>
      </c>
      <c r="BM757" s="23" t="s">
        <v>1051</v>
      </c>
    </row>
    <row r="758" s="11" customFormat="1">
      <c r="B758" s="232"/>
      <c r="C758" s="233"/>
      <c r="D758" s="234" t="s">
        <v>185</v>
      </c>
      <c r="E758" s="235" t="s">
        <v>22</v>
      </c>
      <c r="F758" s="236" t="s">
        <v>1052</v>
      </c>
      <c r="G758" s="233"/>
      <c r="H758" s="237">
        <v>9.5999999999999996</v>
      </c>
      <c r="I758" s="238"/>
      <c r="J758" s="233"/>
      <c r="K758" s="233"/>
      <c r="L758" s="239"/>
      <c r="M758" s="240"/>
      <c r="N758" s="241"/>
      <c r="O758" s="241"/>
      <c r="P758" s="241"/>
      <c r="Q758" s="241"/>
      <c r="R758" s="241"/>
      <c r="S758" s="241"/>
      <c r="T758" s="242"/>
      <c r="AT758" s="243" t="s">
        <v>185</v>
      </c>
      <c r="AU758" s="243" t="s">
        <v>87</v>
      </c>
      <c r="AV758" s="11" t="s">
        <v>87</v>
      </c>
      <c r="AW758" s="11" t="s">
        <v>41</v>
      </c>
      <c r="AX758" s="11" t="s">
        <v>78</v>
      </c>
      <c r="AY758" s="243" t="s">
        <v>168</v>
      </c>
    </row>
    <row r="759" s="1" customFormat="1" ht="16.5" customHeight="1">
      <c r="B759" s="45"/>
      <c r="C759" s="254" t="s">
        <v>1053</v>
      </c>
      <c r="D759" s="254" t="s">
        <v>460</v>
      </c>
      <c r="E759" s="255" t="s">
        <v>803</v>
      </c>
      <c r="F759" s="256" t="s">
        <v>804</v>
      </c>
      <c r="G759" s="257" t="s">
        <v>350</v>
      </c>
      <c r="H759" s="258">
        <v>10.560000000000001</v>
      </c>
      <c r="I759" s="259"/>
      <c r="J759" s="260">
        <f>ROUND(I759*H759,2)</f>
        <v>0</v>
      </c>
      <c r="K759" s="256" t="s">
        <v>174</v>
      </c>
      <c r="L759" s="261"/>
      <c r="M759" s="262" t="s">
        <v>22</v>
      </c>
      <c r="N759" s="263" t="s">
        <v>49</v>
      </c>
      <c r="O759" s="46"/>
      <c r="P759" s="229">
        <f>O759*H759</f>
        <v>0</v>
      </c>
      <c r="Q759" s="229">
        <v>3.0000000000000001E-05</v>
      </c>
      <c r="R759" s="229">
        <f>Q759*H759</f>
        <v>0.0003168</v>
      </c>
      <c r="S759" s="229">
        <v>0</v>
      </c>
      <c r="T759" s="230">
        <f>S759*H759</f>
        <v>0</v>
      </c>
      <c r="AR759" s="23" t="s">
        <v>211</v>
      </c>
      <c r="AT759" s="23" t="s">
        <v>460</v>
      </c>
      <c r="AU759" s="23" t="s">
        <v>87</v>
      </c>
      <c r="AY759" s="23" t="s">
        <v>168</v>
      </c>
      <c r="BE759" s="231">
        <f>IF(N759="základní",J759,0)</f>
        <v>0</v>
      </c>
      <c r="BF759" s="231">
        <f>IF(N759="snížená",J759,0)</f>
        <v>0</v>
      </c>
      <c r="BG759" s="231">
        <f>IF(N759="zákl. přenesená",J759,0)</f>
        <v>0</v>
      </c>
      <c r="BH759" s="231">
        <f>IF(N759="sníž. přenesená",J759,0)</f>
        <v>0</v>
      </c>
      <c r="BI759" s="231">
        <f>IF(N759="nulová",J759,0)</f>
        <v>0</v>
      </c>
      <c r="BJ759" s="23" t="s">
        <v>24</v>
      </c>
      <c r="BK759" s="231">
        <f>ROUND(I759*H759,2)</f>
        <v>0</v>
      </c>
      <c r="BL759" s="23" t="s">
        <v>175</v>
      </c>
      <c r="BM759" s="23" t="s">
        <v>1054</v>
      </c>
    </row>
    <row r="760" s="11" customFormat="1">
      <c r="B760" s="232"/>
      <c r="C760" s="233"/>
      <c r="D760" s="234" t="s">
        <v>185</v>
      </c>
      <c r="E760" s="233"/>
      <c r="F760" s="236" t="s">
        <v>1055</v>
      </c>
      <c r="G760" s="233"/>
      <c r="H760" s="237">
        <v>10.560000000000001</v>
      </c>
      <c r="I760" s="238"/>
      <c r="J760" s="233"/>
      <c r="K760" s="233"/>
      <c r="L760" s="239"/>
      <c r="M760" s="240"/>
      <c r="N760" s="241"/>
      <c r="O760" s="241"/>
      <c r="P760" s="241"/>
      <c r="Q760" s="241"/>
      <c r="R760" s="241"/>
      <c r="S760" s="241"/>
      <c r="T760" s="242"/>
      <c r="AT760" s="243" t="s">
        <v>185</v>
      </c>
      <c r="AU760" s="243" t="s">
        <v>87</v>
      </c>
      <c r="AV760" s="11" t="s">
        <v>87</v>
      </c>
      <c r="AW760" s="11" t="s">
        <v>6</v>
      </c>
      <c r="AX760" s="11" t="s">
        <v>24</v>
      </c>
      <c r="AY760" s="243" t="s">
        <v>168</v>
      </c>
    </row>
    <row r="761" s="1" customFormat="1" ht="16.5" customHeight="1">
      <c r="B761" s="45"/>
      <c r="C761" s="220" t="s">
        <v>1056</v>
      </c>
      <c r="D761" s="220" t="s">
        <v>170</v>
      </c>
      <c r="E761" s="221" t="s">
        <v>1057</v>
      </c>
      <c r="F761" s="222" t="s">
        <v>1058</v>
      </c>
      <c r="G761" s="223" t="s">
        <v>350</v>
      </c>
      <c r="H761" s="224">
        <v>46.966000000000001</v>
      </c>
      <c r="I761" s="225"/>
      <c r="J761" s="226">
        <f>ROUND(I761*H761,2)</f>
        <v>0</v>
      </c>
      <c r="K761" s="222" t="s">
        <v>174</v>
      </c>
      <c r="L761" s="71"/>
      <c r="M761" s="227" t="s">
        <v>22</v>
      </c>
      <c r="N761" s="228" t="s">
        <v>49</v>
      </c>
      <c r="O761" s="46"/>
      <c r="P761" s="229">
        <f>O761*H761</f>
        <v>0</v>
      </c>
      <c r="Q761" s="229">
        <v>0</v>
      </c>
      <c r="R761" s="229">
        <f>Q761*H761</f>
        <v>0</v>
      </c>
      <c r="S761" s="229">
        <v>0</v>
      </c>
      <c r="T761" s="230">
        <f>S761*H761</f>
        <v>0</v>
      </c>
      <c r="AR761" s="23" t="s">
        <v>175</v>
      </c>
      <c r="AT761" s="23" t="s">
        <v>170</v>
      </c>
      <c r="AU761" s="23" t="s">
        <v>87</v>
      </c>
      <c r="AY761" s="23" t="s">
        <v>168</v>
      </c>
      <c r="BE761" s="231">
        <f>IF(N761="základní",J761,0)</f>
        <v>0</v>
      </c>
      <c r="BF761" s="231">
        <f>IF(N761="snížená",J761,0)</f>
        <v>0</v>
      </c>
      <c r="BG761" s="231">
        <f>IF(N761="zákl. přenesená",J761,0)</f>
        <v>0</v>
      </c>
      <c r="BH761" s="231">
        <f>IF(N761="sníž. přenesená",J761,0)</f>
        <v>0</v>
      </c>
      <c r="BI761" s="231">
        <f>IF(N761="nulová",J761,0)</f>
        <v>0</v>
      </c>
      <c r="BJ761" s="23" t="s">
        <v>24</v>
      </c>
      <c r="BK761" s="231">
        <f>ROUND(I761*H761,2)</f>
        <v>0</v>
      </c>
      <c r="BL761" s="23" t="s">
        <v>175</v>
      </c>
      <c r="BM761" s="23" t="s">
        <v>1059</v>
      </c>
    </row>
    <row r="762" s="11" customFormat="1">
      <c r="B762" s="232"/>
      <c r="C762" s="233"/>
      <c r="D762" s="234" t="s">
        <v>185</v>
      </c>
      <c r="E762" s="235" t="s">
        <v>22</v>
      </c>
      <c r="F762" s="236" t="s">
        <v>1052</v>
      </c>
      <c r="G762" s="233"/>
      <c r="H762" s="237">
        <v>9.5999999999999996</v>
      </c>
      <c r="I762" s="238"/>
      <c r="J762" s="233"/>
      <c r="K762" s="233"/>
      <c r="L762" s="239"/>
      <c r="M762" s="240"/>
      <c r="N762" s="241"/>
      <c r="O762" s="241"/>
      <c r="P762" s="241"/>
      <c r="Q762" s="241"/>
      <c r="R762" s="241"/>
      <c r="S762" s="241"/>
      <c r="T762" s="242"/>
      <c r="AT762" s="243" t="s">
        <v>185</v>
      </c>
      <c r="AU762" s="243" t="s">
        <v>87</v>
      </c>
      <c r="AV762" s="11" t="s">
        <v>87</v>
      </c>
      <c r="AW762" s="11" t="s">
        <v>41</v>
      </c>
      <c r="AX762" s="11" t="s">
        <v>78</v>
      </c>
      <c r="AY762" s="243" t="s">
        <v>168</v>
      </c>
    </row>
    <row r="763" s="11" customFormat="1">
      <c r="B763" s="232"/>
      <c r="C763" s="233"/>
      <c r="D763" s="234" t="s">
        <v>185</v>
      </c>
      <c r="E763" s="235" t="s">
        <v>22</v>
      </c>
      <c r="F763" s="236" t="s">
        <v>1060</v>
      </c>
      <c r="G763" s="233"/>
      <c r="H763" s="237">
        <v>14.130000000000001</v>
      </c>
      <c r="I763" s="238"/>
      <c r="J763" s="233"/>
      <c r="K763" s="233"/>
      <c r="L763" s="239"/>
      <c r="M763" s="240"/>
      <c r="N763" s="241"/>
      <c r="O763" s="241"/>
      <c r="P763" s="241"/>
      <c r="Q763" s="241"/>
      <c r="R763" s="241"/>
      <c r="S763" s="241"/>
      <c r="T763" s="242"/>
      <c r="AT763" s="243" t="s">
        <v>185</v>
      </c>
      <c r="AU763" s="243" t="s">
        <v>87</v>
      </c>
      <c r="AV763" s="11" t="s">
        <v>87</v>
      </c>
      <c r="AW763" s="11" t="s">
        <v>41</v>
      </c>
      <c r="AX763" s="11" t="s">
        <v>78</v>
      </c>
      <c r="AY763" s="243" t="s">
        <v>168</v>
      </c>
    </row>
    <row r="764" s="11" customFormat="1">
      <c r="B764" s="232"/>
      <c r="C764" s="233"/>
      <c r="D764" s="234" t="s">
        <v>185</v>
      </c>
      <c r="E764" s="235" t="s">
        <v>22</v>
      </c>
      <c r="F764" s="236" t="s">
        <v>1061</v>
      </c>
      <c r="G764" s="233"/>
      <c r="H764" s="237">
        <v>7.5359999999999996</v>
      </c>
      <c r="I764" s="238"/>
      <c r="J764" s="233"/>
      <c r="K764" s="233"/>
      <c r="L764" s="239"/>
      <c r="M764" s="240"/>
      <c r="N764" s="241"/>
      <c r="O764" s="241"/>
      <c r="P764" s="241"/>
      <c r="Q764" s="241"/>
      <c r="R764" s="241"/>
      <c r="S764" s="241"/>
      <c r="T764" s="242"/>
      <c r="AT764" s="243" t="s">
        <v>185</v>
      </c>
      <c r="AU764" s="243" t="s">
        <v>87</v>
      </c>
      <c r="AV764" s="11" t="s">
        <v>87</v>
      </c>
      <c r="AW764" s="11" t="s">
        <v>41</v>
      </c>
      <c r="AX764" s="11" t="s">
        <v>78</v>
      </c>
      <c r="AY764" s="243" t="s">
        <v>168</v>
      </c>
    </row>
    <row r="765" s="11" customFormat="1">
      <c r="B765" s="232"/>
      <c r="C765" s="233"/>
      <c r="D765" s="234" t="s">
        <v>185</v>
      </c>
      <c r="E765" s="235" t="s">
        <v>22</v>
      </c>
      <c r="F765" s="236" t="s">
        <v>1062</v>
      </c>
      <c r="G765" s="233"/>
      <c r="H765" s="237">
        <v>15.699999999999999</v>
      </c>
      <c r="I765" s="238"/>
      <c r="J765" s="233"/>
      <c r="K765" s="233"/>
      <c r="L765" s="239"/>
      <c r="M765" s="240"/>
      <c r="N765" s="241"/>
      <c r="O765" s="241"/>
      <c r="P765" s="241"/>
      <c r="Q765" s="241"/>
      <c r="R765" s="241"/>
      <c r="S765" s="241"/>
      <c r="T765" s="242"/>
      <c r="AT765" s="243" t="s">
        <v>185</v>
      </c>
      <c r="AU765" s="243" t="s">
        <v>87</v>
      </c>
      <c r="AV765" s="11" t="s">
        <v>87</v>
      </c>
      <c r="AW765" s="11" t="s">
        <v>41</v>
      </c>
      <c r="AX765" s="11" t="s">
        <v>78</v>
      </c>
      <c r="AY765" s="243" t="s">
        <v>168</v>
      </c>
    </row>
    <row r="766" s="1" customFormat="1" ht="16.5" customHeight="1">
      <c r="B766" s="45"/>
      <c r="C766" s="254" t="s">
        <v>1063</v>
      </c>
      <c r="D766" s="254" t="s">
        <v>460</v>
      </c>
      <c r="E766" s="255" t="s">
        <v>1064</v>
      </c>
      <c r="F766" s="256" t="s">
        <v>1065</v>
      </c>
      <c r="G766" s="257" t="s">
        <v>350</v>
      </c>
      <c r="H766" s="258">
        <v>51.662999999999997</v>
      </c>
      <c r="I766" s="259"/>
      <c r="J766" s="260">
        <f>ROUND(I766*H766,2)</f>
        <v>0</v>
      </c>
      <c r="K766" s="256" t="s">
        <v>174</v>
      </c>
      <c r="L766" s="261"/>
      <c r="M766" s="262" t="s">
        <v>22</v>
      </c>
      <c r="N766" s="263" t="s">
        <v>49</v>
      </c>
      <c r="O766" s="46"/>
      <c r="P766" s="229">
        <f>O766*H766</f>
        <v>0</v>
      </c>
      <c r="Q766" s="229">
        <v>3.0000000000000001E-05</v>
      </c>
      <c r="R766" s="229">
        <f>Q766*H766</f>
        <v>0.00154989</v>
      </c>
      <c r="S766" s="229">
        <v>0</v>
      </c>
      <c r="T766" s="230">
        <f>S766*H766</f>
        <v>0</v>
      </c>
      <c r="AR766" s="23" t="s">
        <v>211</v>
      </c>
      <c r="AT766" s="23" t="s">
        <v>460</v>
      </c>
      <c r="AU766" s="23" t="s">
        <v>87</v>
      </c>
      <c r="AY766" s="23" t="s">
        <v>168</v>
      </c>
      <c r="BE766" s="231">
        <f>IF(N766="základní",J766,0)</f>
        <v>0</v>
      </c>
      <c r="BF766" s="231">
        <f>IF(N766="snížená",J766,0)</f>
        <v>0</v>
      </c>
      <c r="BG766" s="231">
        <f>IF(N766="zákl. přenesená",J766,0)</f>
        <v>0</v>
      </c>
      <c r="BH766" s="231">
        <f>IF(N766="sníž. přenesená",J766,0)</f>
        <v>0</v>
      </c>
      <c r="BI766" s="231">
        <f>IF(N766="nulová",J766,0)</f>
        <v>0</v>
      </c>
      <c r="BJ766" s="23" t="s">
        <v>24</v>
      </c>
      <c r="BK766" s="231">
        <f>ROUND(I766*H766,2)</f>
        <v>0</v>
      </c>
      <c r="BL766" s="23" t="s">
        <v>175</v>
      </c>
      <c r="BM766" s="23" t="s">
        <v>1066</v>
      </c>
    </row>
    <row r="767" s="1" customFormat="1">
      <c r="B767" s="45"/>
      <c r="C767" s="73"/>
      <c r="D767" s="234" t="s">
        <v>464</v>
      </c>
      <c r="E767" s="73"/>
      <c r="F767" s="264" t="s">
        <v>1067</v>
      </c>
      <c r="G767" s="73"/>
      <c r="H767" s="73"/>
      <c r="I767" s="190"/>
      <c r="J767" s="73"/>
      <c r="K767" s="73"/>
      <c r="L767" s="71"/>
      <c r="M767" s="265"/>
      <c r="N767" s="46"/>
      <c r="O767" s="46"/>
      <c r="P767" s="46"/>
      <c r="Q767" s="46"/>
      <c r="R767" s="46"/>
      <c r="S767" s="46"/>
      <c r="T767" s="94"/>
      <c r="AT767" s="23" t="s">
        <v>464</v>
      </c>
      <c r="AU767" s="23" t="s">
        <v>87</v>
      </c>
    </row>
    <row r="768" s="11" customFormat="1">
      <c r="B768" s="232"/>
      <c r="C768" s="233"/>
      <c r="D768" s="234" t="s">
        <v>185</v>
      </c>
      <c r="E768" s="233"/>
      <c r="F768" s="236" t="s">
        <v>1068</v>
      </c>
      <c r="G768" s="233"/>
      <c r="H768" s="237">
        <v>51.662999999999997</v>
      </c>
      <c r="I768" s="238"/>
      <c r="J768" s="233"/>
      <c r="K768" s="233"/>
      <c r="L768" s="239"/>
      <c r="M768" s="240"/>
      <c r="N768" s="241"/>
      <c r="O768" s="241"/>
      <c r="P768" s="241"/>
      <c r="Q768" s="241"/>
      <c r="R768" s="241"/>
      <c r="S768" s="241"/>
      <c r="T768" s="242"/>
      <c r="AT768" s="243" t="s">
        <v>185</v>
      </c>
      <c r="AU768" s="243" t="s">
        <v>87</v>
      </c>
      <c r="AV768" s="11" t="s">
        <v>87</v>
      </c>
      <c r="AW768" s="11" t="s">
        <v>6</v>
      </c>
      <c r="AX768" s="11" t="s">
        <v>24</v>
      </c>
      <c r="AY768" s="243" t="s">
        <v>168</v>
      </c>
    </row>
    <row r="769" s="1" customFormat="1" ht="25.5" customHeight="1">
      <c r="B769" s="45"/>
      <c r="C769" s="220" t="s">
        <v>1069</v>
      </c>
      <c r="D769" s="220" t="s">
        <v>170</v>
      </c>
      <c r="E769" s="221" t="s">
        <v>1070</v>
      </c>
      <c r="F769" s="222" t="s">
        <v>1071</v>
      </c>
      <c r="G769" s="223" t="s">
        <v>247</v>
      </c>
      <c r="H769" s="224">
        <v>8.0950000000000006</v>
      </c>
      <c r="I769" s="225"/>
      <c r="J769" s="226">
        <f>ROUND(I769*H769,2)</f>
        <v>0</v>
      </c>
      <c r="K769" s="222" t="s">
        <v>174</v>
      </c>
      <c r="L769" s="71"/>
      <c r="M769" s="227" t="s">
        <v>22</v>
      </c>
      <c r="N769" s="228" t="s">
        <v>49</v>
      </c>
      <c r="O769" s="46"/>
      <c r="P769" s="229">
        <f>O769*H769</f>
        <v>0</v>
      </c>
      <c r="Q769" s="229">
        <v>0.0082847200000000006</v>
      </c>
      <c r="R769" s="229">
        <f>Q769*H769</f>
        <v>0.067064808400000009</v>
      </c>
      <c r="S769" s="229">
        <v>0</v>
      </c>
      <c r="T769" s="230">
        <f>S769*H769</f>
        <v>0</v>
      </c>
      <c r="AR769" s="23" t="s">
        <v>175</v>
      </c>
      <c r="AT769" s="23" t="s">
        <v>170</v>
      </c>
      <c r="AU769" s="23" t="s">
        <v>87</v>
      </c>
      <c r="AY769" s="23" t="s">
        <v>168</v>
      </c>
      <c r="BE769" s="231">
        <f>IF(N769="základní",J769,0)</f>
        <v>0</v>
      </c>
      <c r="BF769" s="231">
        <f>IF(N769="snížená",J769,0)</f>
        <v>0</v>
      </c>
      <c r="BG769" s="231">
        <f>IF(N769="zákl. přenesená",J769,0)</f>
        <v>0</v>
      </c>
      <c r="BH769" s="231">
        <f>IF(N769="sníž. přenesená",J769,0)</f>
        <v>0</v>
      </c>
      <c r="BI769" s="231">
        <f>IF(N769="nulová",J769,0)</f>
        <v>0</v>
      </c>
      <c r="BJ769" s="23" t="s">
        <v>24</v>
      </c>
      <c r="BK769" s="231">
        <f>ROUND(I769*H769,2)</f>
        <v>0</v>
      </c>
      <c r="BL769" s="23" t="s">
        <v>175</v>
      </c>
      <c r="BM769" s="23" t="s">
        <v>1072</v>
      </c>
    </row>
    <row r="770" s="12" customFormat="1">
      <c r="B770" s="244"/>
      <c r="C770" s="245"/>
      <c r="D770" s="234" t="s">
        <v>185</v>
      </c>
      <c r="E770" s="246" t="s">
        <v>22</v>
      </c>
      <c r="F770" s="247" t="s">
        <v>1073</v>
      </c>
      <c r="G770" s="245"/>
      <c r="H770" s="246" t="s">
        <v>22</v>
      </c>
      <c r="I770" s="248"/>
      <c r="J770" s="245"/>
      <c r="K770" s="245"/>
      <c r="L770" s="249"/>
      <c r="M770" s="250"/>
      <c r="N770" s="251"/>
      <c r="O770" s="251"/>
      <c r="P770" s="251"/>
      <c r="Q770" s="251"/>
      <c r="R770" s="251"/>
      <c r="S770" s="251"/>
      <c r="T770" s="252"/>
      <c r="AT770" s="253" t="s">
        <v>185</v>
      </c>
      <c r="AU770" s="253" t="s">
        <v>87</v>
      </c>
      <c r="AV770" s="12" t="s">
        <v>24</v>
      </c>
      <c r="AW770" s="12" t="s">
        <v>41</v>
      </c>
      <c r="AX770" s="12" t="s">
        <v>78</v>
      </c>
      <c r="AY770" s="253" t="s">
        <v>168</v>
      </c>
    </row>
    <row r="771" s="11" customFormat="1">
      <c r="B771" s="232"/>
      <c r="C771" s="233"/>
      <c r="D771" s="234" t="s">
        <v>185</v>
      </c>
      <c r="E771" s="235" t="s">
        <v>22</v>
      </c>
      <c r="F771" s="236" t="s">
        <v>1074</v>
      </c>
      <c r="G771" s="233"/>
      <c r="H771" s="237">
        <v>3.52</v>
      </c>
      <c r="I771" s="238"/>
      <c r="J771" s="233"/>
      <c r="K771" s="233"/>
      <c r="L771" s="239"/>
      <c r="M771" s="240"/>
      <c r="N771" s="241"/>
      <c r="O771" s="241"/>
      <c r="P771" s="241"/>
      <c r="Q771" s="241"/>
      <c r="R771" s="241"/>
      <c r="S771" s="241"/>
      <c r="T771" s="242"/>
      <c r="AT771" s="243" t="s">
        <v>185</v>
      </c>
      <c r="AU771" s="243" t="s">
        <v>87</v>
      </c>
      <c r="AV771" s="11" t="s">
        <v>87</v>
      </c>
      <c r="AW771" s="11" t="s">
        <v>41</v>
      </c>
      <c r="AX771" s="11" t="s">
        <v>78</v>
      </c>
      <c r="AY771" s="243" t="s">
        <v>168</v>
      </c>
    </row>
    <row r="772" s="12" customFormat="1">
      <c r="B772" s="244"/>
      <c r="C772" s="245"/>
      <c r="D772" s="234" t="s">
        <v>185</v>
      </c>
      <c r="E772" s="246" t="s">
        <v>22</v>
      </c>
      <c r="F772" s="247" t="s">
        <v>1075</v>
      </c>
      <c r="G772" s="245"/>
      <c r="H772" s="246" t="s">
        <v>22</v>
      </c>
      <c r="I772" s="248"/>
      <c r="J772" s="245"/>
      <c r="K772" s="245"/>
      <c r="L772" s="249"/>
      <c r="M772" s="250"/>
      <c r="N772" s="251"/>
      <c r="O772" s="251"/>
      <c r="P772" s="251"/>
      <c r="Q772" s="251"/>
      <c r="R772" s="251"/>
      <c r="S772" s="251"/>
      <c r="T772" s="252"/>
      <c r="AT772" s="253" t="s">
        <v>185</v>
      </c>
      <c r="AU772" s="253" t="s">
        <v>87</v>
      </c>
      <c r="AV772" s="12" t="s">
        <v>24</v>
      </c>
      <c r="AW772" s="12" t="s">
        <v>41</v>
      </c>
      <c r="AX772" s="12" t="s">
        <v>78</v>
      </c>
      <c r="AY772" s="253" t="s">
        <v>168</v>
      </c>
    </row>
    <row r="773" s="11" customFormat="1">
      <c r="B773" s="232"/>
      <c r="C773" s="233"/>
      <c r="D773" s="234" t="s">
        <v>185</v>
      </c>
      <c r="E773" s="235" t="s">
        <v>22</v>
      </c>
      <c r="F773" s="236" t="s">
        <v>1076</v>
      </c>
      <c r="G773" s="233"/>
      <c r="H773" s="237">
        <v>4.5750000000000002</v>
      </c>
      <c r="I773" s="238"/>
      <c r="J773" s="233"/>
      <c r="K773" s="233"/>
      <c r="L773" s="239"/>
      <c r="M773" s="240"/>
      <c r="N773" s="241"/>
      <c r="O773" s="241"/>
      <c r="P773" s="241"/>
      <c r="Q773" s="241"/>
      <c r="R773" s="241"/>
      <c r="S773" s="241"/>
      <c r="T773" s="242"/>
      <c r="AT773" s="243" t="s">
        <v>185</v>
      </c>
      <c r="AU773" s="243" t="s">
        <v>87</v>
      </c>
      <c r="AV773" s="11" t="s">
        <v>87</v>
      </c>
      <c r="AW773" s="11" t="s">
        <v>41</v>
      </c>
      <c r="AX773" s="11" t="s">
        <v>78</v>
      </c>
      <c r="AY773" s="243" t="s">
        <v>168</v>
      </c>
    </row>
    <row r="774" s="1" customFormat="1" ht="38.25" customHeight="1">
      <c r="B774" s="45"/>
      <c r="C774" s="254" t="s">
        <v>1077</v>
      </c>
      <c r="D774" s="254" t="s">
        <v>460</v>
      </c>
      <c r="E774" s="255" t="s">
        <v>1078</v>
      </c>
      <c r="F774" s="256" t="s">
        <v>1079</v>
      </c>
      <c r="G774" s="257" t="s">
        <v>247</v>
      </c>
      <c r="H774" s="258">
        <v>4.8040000000000003</v>
      </c>
      <c r="I774" s="259"/>
      <c r="J774" s="260">
        <f>ROUND(I774*H774,2)</f>
        <v>0</v>
      </c>
      <c r="K774" s="256" t="s">
        <v>174</v>
      </c>
      <c r="L774" s="261"/>
      <c r="M774" s="262" t="s">
        <v>22</v>
      </c>
      <c r="N774" s="263" t="s">
        <v>49</v>
      </c>
      <c r="O774" s="46"/>
      <c r="P774" s="229">
        <f>O774*H774</f>
        <v>0</v>
      </c>
      <c r="Q774" s="229">
        <v>0.00084999999999999995</v>
      </c>
      <c r="R774" s="229">
        <f>Q774*H774</f>
        <v>0.0040834000000000001</v>
      </c>
      <c r="S774" s="229">
        <v>0</v>
      </c>
      <c r="T774" s="230">
        <f>S774*H774</f>
        <v>0</v>
      </c>
      <c r="AR774" s="23" t="s">
        <v>211</v>
      </c>
      <c r="AT774" s="23" t="s">
        <v>460</v>
      </c>
      <c r="AU774" s="23" t="s">
        <v>87</v>
      </c>
      <c r="AY774" s="23" t="s">
        <v>168</v>
      </c>
      <c r="BE774" s="231">
        <f>IF(N774="základní",J774,0)</f>
        <v>0</v>
      </c>
      <c r="BF774" s="231">
        <f>IF(N774="snížená",J774,0)</f>
        <v>0</v>
      </c>
      <c r="BG774" s="231">
        <f>IF(N774="zákl. přenesená",J774,0)</f>
        <v>0</v>
      </c>
      <c r="BH774" s="231">
        <f>IF(N774="sníž. přenesená",J774,0)</f>
        <v>0</v>
      </c>
      <c r="BI774" s="231">
        <f>IF(N774="nulová",J774,0)</f>
        <v>0</v>
      </c>
      <c r="BJ774" s="23" t="s">
        <v>24</v>
      </c>
      <c r="BK774" s="231">
        <f>ROUND(I774*H774,2)</f>
        <v>0</v>
      </c>
      <c r="BL774" s="23" t="s">
        <v>175</v>
      </c>
      <c r="BM774" s="23" t="s">
        <v>1080</v>
      </c>
    </row>
    <row r="775" s="1" customFormat="1">
      <c r="B775" s="45"/>
      <c r="C775" s="73"/>
      <c r="D775" s="234" t="s">
        <v>464</v>
      </c>
      <c r="E775" s="73"/>
      <c r="F775" s="264" t="s">
        <v>1081</v>
      </c>
      <c r="G775" s="73"/>
      <c r="H775" s="73"/>
      <c r="I775" s="190"/>
      <c r="J775" s="73"/>
      <c r="K775" s="73"/>
      <c r="L775" s="71"/>
      <c r="M775" s="265"/>
      <c r="N775" s="46"/>
      <c r="O775" s="46"/>
      <c r="P775" s="46"/>
      <c r="Q775" s="46"/>
      <c r="R775" s="46"/>
      <c r="S775" s="46"/>
      <c r="T775" s="94"/>
      <c r="AT775" s="23" t="s">
        <v>464</v>
      </c>
      <c r="AU775" s="23" t="s">
        <v>87</v>
      </c>
    </row>
    <row r="776" s="11" customFormat="1">
      <c r="B776" s="232"/>
      <c r="C776" s="233"/>
      <c r="D776" s="234" t="s">
        <v>185</v>
      </c>
      <c r="E776" s="233"/>
      <c r="F776" s="236" t="s">
        <v>1082</v>
      </c>
      <c r="G776" s="233"/>
      <c r="H776" s="237">
        <v>4.8040000000000003</v>
      </c>
      <c r="I776" s="238"/>
      <c r="J776" s="233"/>
      <c r="K776" s="233"/>
      <c r="L776" s="239"/>
      <c r="M776" s="240"/>
      <c r="N776" s="241"/>
      <c r="O776" s="241"/>
      <c r="P776" s="241"/>
      <c r="Q776" s="241"/>
      <c r="R776" s="241"/>
      <c r="S776" s="241"/>
      <c r="T776" s="242"/>
      <c r="AT776" s="243" t="s">
        <v>185</v>
      </c>
      <c r="AU776" s="243" t="s">
        <v>87</v>
      </c>
      <c r="AV776" s="11" t="s">
        <v>87</v>
      </c>
      <c r="AW776" s="11" t="s">
        <v>6</v>
      </c>
      <c r="AX776" s="11" t="s">
        <v>24</v>
      </c>
      <c r="AY776" s="243" t="s">
        <v>168</v>
      </c>
    </row>
    <row r="777" s="1" customFormat="1" ht="38.25" customHeight="1">
      <c r="B777" s="45"/>
      <c r="C777" s="254" t="s">
        <v>1083</v>
      </c>
      <c r="D777" s="254" t="s">
        <v>460</v>
      </c>
      <c r="E777" s="255" t="s">
        <v>1084</v>
      </c>
      <c r="F777" s="256" t="s">
        <v>1085</v>
      </c>
      <c r="G777" s="257" t="s">
        <v>247</v>
      </c>
      <c r="H777" s="258">
        <v>3.6960000000000002</v>
      </c>
      <c r="I777" s="259"/>
      <c r="J777" s="260">
        <f>ROUND(I777*H777,2)</f>
        <v>0</v>
      </c>
      <c r="K777" s="256" t="s">
        <v>174</v>
      </c>
      <c r="L777" s="261"/>
      <c r="M777" s="262" t="s">
        <v>22</v>
      </c>
      <c r="N777" s="263" t="s">
        <v>49</v>
      </c>
      <c r="O777" s="46"/>
      <c r="P777" s="229">
        <f>O777*H777</f>
        <v>0</v>
      </c>
      <c r="Q777" s="229">
        <v>0.0013600000000000001</v>
      </c>
      <c r="R777" s="229">
        <f>Q777*H777</f>
        <v>0.0050265600000000002</v>
      </c>
      <c r="S777" s="229">
        <v>0</v>
      </c>
      <c r="T777" s="230">
        <f>S777*H777</f>
        <v>0</v>
      </c>
      <c r="AR777" s="23" t="s">
        <v>211</v>
      </c>
      <c r="AT777" s="23" t="s">
        <v>460</v>
      </c>
      <c r="AU777" s="23" t="s">
        <v>87</v>
      </c>
      <c r="AY777" s="23" t="s">
        <v>168</v>
      </c>
      <c r="BE777" s="231">
        <f>IF(N777="základní",J777,0)</f>
        <v>0</v>
      </c>
      <c r="BF777" s="231">
        <f>IF(N777="snížená",J777,0)</f>
        <v>0</v>
      </c>
      <c r="BG777" s="231">
        <f>IF(N777="zákl. přenesená",J777,0)</f>
        <v>0</v>
      </c>
      <c r="BH777" s="231">
        <f>IF(N777="sníž. přenesená",J777,0)</f>
        <v>0</v>
      </c>
      <c r="BI777" s="231">
        <f>IF(N777="nulová",J777,0)</f>
        <v>0</v>
      </c>
      <c r="BJ777" s="23" t="s">
        <v>24</v>
      </c>
      <c r="BK777" s="231">
        <f>ROUND(I777*H777,2)</f>
        <v>0</v>
      </c>
      <c r="BL777" s="23" t="s">
        <v>175</v>
      </c>
      <c r="BM777" s="23" t="s">
        <v>1086</v>
      </c>
    </row>
    <row r="778" s="1" customFormat="1">
      <c r="B778" s="45"/>
      <c r="C778" s="73"/>
      <c r="D778" s="234" t="s">
        <v>464</v>
      </c>
      <c r="E778" s="73"/>
      <c r="F778" s="264" t="s">
        <v>1081</v>
      </c>
      <c r="G778" s="73"/>
      <c r="H778" s="73"/>
      <c r="I778" s="190"/>
      <c r="J778" s="73"/>
      <c r="K778" s="73"/>
      <c r="L778" s="71"/>
      <c r="M778" s="265"/>
      <c r="N778" s="46"/>
      <c r="O778" s="46"/>
      <c r="P778" s="46"/>
      <c r="Q778" s="46"/>
      <c r="R778" s="46"/>
      <c r="S778" s="46"/>
      <c r="T778" s="94"/>
      <c r="AT778" s="23" t="s">
        <v>464</v>
      </c>
      <c r="AU778" s="23" t="s">
        <v>87</v>
      </c>
    </row>
    <row r="779" s="11" customFormat="1">
      <c r="B779" s="232"/>
      <c r="C779" s="233"/>
      <c r="D779" s="234" t="s">
        <v>185</v>
      </c>
      <c r="E779" s="233"/>
      <c r="F779" s="236" t="s">
        <v>1087</v>
      </c>
      <c r="G779" s="233"/>
      <c r="H779" s="237">
        <v>3.6960000000000002</v>
      </c>
      <c r="I779" s="238"/>
      <c r="J779" s="233"/>
      <c r="K779" s="233"/>
      <c r="L779" s="239"/>
      <c r="M779" s="240"/>
      <c r="N779" s="241"/>
      <c r="O779" s="241"/>
      <c r="P779" s="241"/>
      <c r="Q779" s="241"/>
      <c r="R779" s="241"/>
      <c r="S779" s="241"/>
      <c r="T779" s="242"/>
      <c r="AT779" s="243" t="s">
        <v>185</v>
      </c>
      <c r="AU779" s="243" t="s">
        <v>87</v>
      </c>
      <c r="AV779" s="11" t="s">
        <v>87</v>
      </c>
      <c r="AW779" s="11" t="s">
        <v>6</v>
      </c>
      <c r="AX779" s="11" t="s">
        <v>24</v>
      </c>
      <c r="AY779" s="243" t="s">
        <v>168</v>
      </c>
    </row>
    <row r="780" s="1" customFormat="1" ht="25.5" customHeight="1">
      <c r="B780" s="45"/>
      <c r="C780" s="220" t="s">
        <v>1088</v>
      </c>
      <c r="D780" s="220" t="s">
        <v>170</v>
      </c>
      <c r="E780" s="221" t="s">
        <v>1089</v>
      </c>
      <c r="F780" s="222" t="s">
        <v>1090</v>
      </c>
      <c r="G780" s="223" t="s">
        <v>247</v>
      </c>
      <c r="H780" s="224">
        <v>5.0170000000000003</v>
      </c>
      <c r="I780" s="225"/>
      <c r="J780" s="226">
        <f>ROUND(I780*H780,2)</f>
        <v>0</v>
      </c>
      <c r="K780" s="222" t="s">
        <v>174</v>
      </c>
      <c r="L780" s="71"/>
      <c r="M780" s="227" t="s">
        <v>22</v>
      </c>
      <c r="N780" s="228" t="s">
        <v>49</v>
      </c>
      <c r="O780" s="46"/>
      <c r="P780" s="229">
        <f>O780*H780</f>
        <v>0</v>
      </c>
      <c r="Q780" s="229">
        <v>0.0082532999999999999</v>
      </c>
      <c r="R780" s="229">
        <f>Q780*H780</f>
        <v>0.041406806100000006</v>
      </c>
      <c r="S780" s="229">
        <v>0</v>
      </c>
      <c r="T780" s="230">
        <f>S780*H780</f>
        <v>0</v>
      </c>
      <c r="AR780" s="23" t="s">
        <v>175</v>
      </c>
      <c r="AT780" s="23" t="s">
        <v>170</v>
      </c>
      <c r="AU780" s="23" t="s">
        <v>87</v>
      </c>
      <c r="AY780" s="23" t="s">
        <v>168</v>
      </c>
      <c r="BE780" s="231">
        <f>IF(N780="základní",J780,0)</f>
        <v>0</v>
      </c>
      <c r="BF780" s="231">
        <f>IF(N780="snížená",J780,0)</f>
        <v>0</v>
      </c>
      <c r="BG780" s="231">
        <f>IF(N780="zákl. přenesená",J780,0)</f>
        <v>0</v>
      </c>
      <c r="BH780" s="231">
        <f>IF(N780="sníž. přenesená",J780,0)</f>
        <v>0</v>
      </c>
      <c r="BI780" s="231">
        <f>IF(N780="nulová",J780,0)</f>
        <v>0</v>
      </c>
      <c r="BJ780" s="23" t="s">
        <v>24</v>
      </c>
      <c r="BK780" s="231">
        <f>ROUND(I780*H780,2)</f>
        <v>0</v>
      </c>
      <c r="BL780" s="23" t="s">
        <v>175</v>
      </c>
      <c r="BM780" s="23" t="s">
        <v>1091</v>
      </c>
    </row>
    <row r="781" s="12" customFormat="1">
      <c r="B781" s="244"/>
      <c r="C781" s="245"/>
      <c r="D781" s="234" t="s">
        <v>185</v>
      </c>
      <c r="E781" s="246" t="s">
        <v>22</v>
      </c>
      <c r="F781" s="247" t="s">
        <v>1092</v>
      </c>
      <c r="G781" s="245"/>
      <c r="H781" s="246" t="s">
        <v>22</v>
      </c>
      <c r="I781" s="248"/>
      <c r="J781" s="245"/>
      <c r="K781" s="245"/>
      <c r="L781" s="249"/>
      <c r="M781" s="250"/>
      <c r="N781" s="251"/>
      <c r="O781" s="251"/>
      <c r="P781" s="251"/>
      <c r="Q781" s="251"/>
      <c r="R781" s="251"/>
      <c r="S781" s="251"/>
      <c r="T781" s="252"/>
      <c r="AT781" s="253" t="s">
        <v>185</v>
      </c>
      <c r="AU781" s="253" t="s">
        <v>87</v>
      </c>
      <c r="AV781" s="12" t="s">
        <v>24</v>
      </c>
      <c r="AW781" s="12" t="s">
        <v>41</v>
      </c>
      <c r="AX781" s="12" t="s">
        <v>78</v>
      </c>
      <c r="AY781" s="253" t="s">
        <v>168</v>
      </c>
    </row>
    <row r="782" s="11" customFormat="1">
      <c r="B782" s="232"/>
      <c r="C782" s="233"/>
      <c r="D782" s="234" t="s">
        <v>185</v>
      </c>
      <c r="E782" s="235" t="s">
        <v>22</v>
      </c>
      <c r="F782" s="236" t="s">
        <v>1093</v>
      </c>
      <c r="G782" s="233"/>
      <c r="H782" s="237">
        <v>5.0170000000000003</v>
      </c>
      <c r="I782" s="238"/>
      <c r="J782" s="233"/>
      <c r="K782" s="233"/>
      <c r="L782" s="239"/>
      <c r="M782" s="240"/>
      <c r="N782" s="241"/>
      <c r="O782" s="241"/>
      <c r="P782" s="241"/>
      <c r="Q782" s="241"/>
      <c r="R782" s="241"/>
      <c r="S782" s="241"/>
      <c r="T782" s="242"/>
      <c r="AT782" s="243" t="s">
        <v>185</v>
      </c>
      <c r="AU782" s="243" t="s">
        <v>87</v>
      </c>
      <c r="AV782" s="11" t="s">
        <v>87</v>
      </c>
      <c r="AW782" s="11" t="s">
        <v>41</v>
      </c>
      <c r="AX782" s="11" t="s">
        <v>78</v>
      </c>
      <c r="AY782" s="243" t="s">
        <v>168</v>
      </c>
    </row>
    <row r="783" s="1" customFormat="1" ht="38.25" customHeight="1">
      <c r="B783" s="45"/>
      <c r="C783" s="254" t="s">
        <v>1094</v>
      </c>
      <c r="D783" s="254" t="s">
        <v>460</v>
      </c>
      <c r="E783" s="255" t="s">
        <v>1095</v>
      </c>
      <c r="F783" s="256" t="s">
        <v>1096</v>
      </c>
      <c r="G783" s="257" t="s">
        <v>247</v>
      </c>
      <c r="H783" s="258">
        <v>5.117</v>
      </c>
      <c r="I783" s="259"/>
      <c r="J783" s="260">
        <f>ROUND(I783*H783,2)</f>
        <v>0</v>
      </c>
      <c r="K783" s="256" t="s">
        <v>174</v>
      </c>
      <c r="L783" s="261"/>
      <c r="M783" s="262" t="s">
        <v>22</v>
      </c>
      <c r="N783" s="263" t="s">
        <v>49</v>
      </c>
      <c r="O783" s="46"/>
      <c r="P783" s="229">
        <f>O783*H783</f>
        <v>0</v>
      </c>
      <c r="Q783" s="229">
        <v>0.00051000000000000004</v>
      </c>
      <c r="R783" s="229">
        <f>Q783*H783</f>
        <v>0.0026096700000000001</v>
      </c>
      <c r="S783" s="229">
        <v>0</v>
      </c>
      <c r="T783" s="230">
        <f>S783*H783</f>
        <v>0</v>
      </c>
      <c r="AR783" s="23" t="s">
        <v>211</v>
      </c>
      <c r="AT783" s="23" t="s">
        <v>460</v>
      </c>
      <c r="AU783" s="23" t="s">
        <v>87</v>
      </c>
      <c r="AY783" s="23" t="s">
        <v>168</v>
      </c>
      <c r="BE783" s="231">
        <f>IF(N783="základní",J783,0)</f>
        <v>0</v>
      </c>
      <c r="BF783" s="231">
        <f>IF(N783="snížená",J783,0)</f>
        <v>0</v>
      </c>
      <c r="BG783" s="231">
        <f>IF(N783="zákl. přenesená",J783,0)</f>
        <v>0</v>
      </c>
      <c r="BH783" s="231">
        <f>IF(N783="sníž. přenesená",J783,0)</f>
        <v>0</v>
      </c>
      <c r="BI783" s="231">
        <f>IF(N783="nulová",J783,0)</f>
        <v>0</v>
      </c>
      <c r="BJ783" s="23" t="s">
        <v>24</v>
      </c>
      <c r="BK783" s="231">
        <f>ROUND(I783*H783,2)</f>
        <v>0</v>
      </c>
      <c r="BL783" s="23" t="s">
        <v>175</v>
      </c>
      <c r="BM783" s="23" t="s">
        <v>1097</v>
      </c>
    </row>
    <row r="784" s="1" customFormat="1">
      <c r="B784" s="45"/>
      <c r="C784" s="73"/>
      <c r="D784" s="234" t="s">
        <v>464</v>
      </c>
      <c r="E784" s="73"/>
      <c r="F784" s="264" t="s">
        <v>1081</v>
      </c>
      <c r="G784" s="73"/>
      <c r="H784" s="73"/>
      <c r="I784" s="190"/>
      <c r="J784" s="73"/>
      <c r="K784" s="73"/>
      <c r="L784" s="71"/>
      <c r="M784" s="265"/>
      <c r="N784" s="46"/>
      <c r="O784" s="46"/>
      <c r="P784" s="46"/>
      <c r="Q784" s="46"/>
      <c r="R784" s="46"/>
      <c r="S784" s="46"/>
      <c r="T784" s="94"/>
      <c r="AT784" s="23" t="s">
        <v>464</v>
      </c>
      <c r="AU784" s="23" t="s">
        <v>87</v>
      </c>
    </row>
    <row r="785" s="11" customFormat="1">
      <c r="B785" s="232"/>
      <c r="C785" s="233"/>
      <c r="D785" s="234" t="s">
        <v>185</v>
      </c>
      <c r="E785" s="233"/>
      <c r="F785" s="236" t="s">
        <v>1098</v>
      </c>
      <c r="G785" s="233"/>
      <c r="H785" s="237">
        <v>5.117</v>
      </c>
      <c r="I785" s="238"/>
      <c r="J785" s="233"/>
      <c r="K785" s="233"/>
      <c r="L785" s="239"/>
      <c r="M785" s="240"/>
      <c r="N785" s="241"/>
      <c r="O785" s="241"/>
      <c r="P785" s="241"/>
      <c r="Q785" s="241"/>
      <c r="R785" s="241"/>
      <c r="S785" s="241"/>
      <c r="T785" s="242"/>
      <c r="AT785" s="243" t="s">
        <v>185</v>
      </c>
      <c r="AU785" s="243" t="s">
        <v>87</v>
      </c>
      <c r="AV785" s="11" t="s">
        <v>87</v>
      </c>
      <c r="AW785" s="11" t="s">
        <v>6</v>
      </c>
      <c r="AX785" s="11" t="s">
        <v>24</v>
      </c>
      <c r="AY785" s="243" t="s">
        <v>168</v>
      </c>
    </row>
    <row r="786" s="1" customFormat="1" ht="51" customHeight="1">
      <c r="B786" s="45"/>
      <c r="C786" s="220" t="s">
        <v>1099</v>
      </c>
      <c r="D786" s="220" t="s">
        <v>170</v>
      </c>
      <c r="E786" s="221" t="s">
        <v>1100</v>
      </c>
      <c r="F786" s="222" t="s">
        <v>1101</v>
      </c>
      <c r="G786" s="223" t="s">
        <v>247</v>
      </c>
      <c r="H786" s="224">
        <v>3.2000000000000002</v>
      </c>
      <c r="I786" s="225"/>
      <c r="J786" s="226">
        <f>ROUND(I786*H786,2)</f>
        <v>0</v>
      </c>
      <c r="K786" s="222" t="s">
        <v>174</v>
      </c>
      <c r="L786" s="71"/>
      <c r="M786" s="227" t="s">
        <v>22</v>
      </c>
      <c r="N786" s="228" t="s">
        <v>49</v>
      </c>
      <c r="O786" s="46"/>
      <c r="P786" s="229">
        <f>O786*H786</f>
        <v>0</v>
      </c>
      <c r="Q786" s="229">
        <v>0.0082540800000000004</v>
      </c>
      <c r="R786" s="229">
        <f>Q786*H786</f>
        <v>0.026413056000000004</v>
      </c>
      <c r="S786" s="229">
        <v>0</v>
      </c>
      <c r="T786" s="230">
        <f>S786*H786</f>
        <v>0</v>
      </c>
      <c r="AR786" s="23" t="s">
        <v>175</v>
      </c>
      <c r="AT786" s="23" t="s">
        <v>170</v>
      </c>
      <c r="AU786" s="23" t="s">
        <v>87</v>
      </c>
      <c r="AY786" s="23" t="s">
        <v>168</v>
      </c>
      <c r="BE786" s="231">
        <f>IF(N786="základní",J786,0)</f>
        <v>0</v>
      </c>
      <c r="BF786" s="231">
        <f>IF(N786="snížená",J786,0)</f>
        <v>0</v>
      </c>
      <c r="BG786" s="231">
        <f>IF(N786="zákl. přenesená",J786,0)</f>
        <v>0</v>
      </c>
      <c r="BH786" s="231">
        <f>IF(N786="sníž. přenesená",J786,0)</f>
        <v>0</v>
      </c>
      <c r="BI786" s="231">
        <f>IF(N786="nulová",J786,0)</f>
        <v>0</v>
      </c>
      <c r="BJ786" s="23" t="s">
        <v>24</v>
      </c>
      <c r="BK786" s="231">
        <f>ROUND(I786*H786,2)</f>
        <v>0</v>
      </c>
      <c r="BL786" s="23" t="s">
        <v>175</v>
      </c>
      <c r="BM786" s="23" t="s">
        <v>1102</v>
      </c>
    </row>
    <row r="787" s="12" customFormat="1">
      <c r="B787" s="244"/>
      <c r="C787" s="245"/>
      <c r="D787" s="234" t="s">
        <v>185</v>
      </c>
      <c r="E787" s="246" t="s">
        <v>22</v>
      </c>
      <c r="F787" s="247" t="s">
        <v>1103</v>
      </c>
      <c r="G787" s="245"/>
      <c r="H787" s="246" t="s">
        <v>22</v>
      </c>
      <c r="I787" s="248"/>
      <c r="J787" s="245"/>
      <c r="K787" s="245"/>
      <c r="L787" s="249"/>
      <c r="M787" s="250"/>
      <c r="N787" s="251"/>
      <c r="O787" s="251"/>
      <c r="P787" s="251"/>
      <c r="Q787" s="251"/>
      <c r="R787" s="251"/>
      <c r="S787" s="251"/>
      <c r="T787" s="252"/>
      <c r="AT787" s="253" t="s">
        <v>185</v>
      </c>
      <c r="AU787" s="253" t="s">
        <v>87</v>
      </c>
      <c r="AV787" s="12" t="s">
        <v>24</v>
      </c>
      <c r="AW787" s="12" t="s">
        <v>41</v>
      </c>
      <c r="AX787" s="12" t="s">
        <v>78</v>
      </c>
      <c r="AY787" s="253" t="s">
        <v>168</v>
      </c>
    </row>
    <row r="788" s="11" customFormat="1">
      <c r="B788" s="232"/>
      <c r="C788" s="233"/>
      <c r="D788" s="234" t="s">
        <v>185</v>
      </c>
      <c r="E788" s="235" t="s">
        <v>22</v>
      </c>
      <c r="F788" s="236" t="s">
        <v>1104</v>
      </c>
      <c r="G788" s="233"/>
      <c r="H788" s="237">
        <v>3.2000000000000002</v>
      </c>
      <c r="I788" s="238"/>
      <c r="J788" s="233"/>
      <c r="K788" s="233"/>
      <c r="L788" s="239"/>
      <c r="M788" s="240"/>
      <c r="N788" s="241"/>
      <c r="O788" s="241"/>
      <c r="P788" s="241"/>
      <c r="Q788" s="241"/>
      <c r="R788" s="241"/>
      <c r="S788" s="241"/>
      <c r="T788" s="242"/>
      <c r="AT788" s="243" t="s">
        <v>185</v>
      </c>
      <c r="AU788" s="243" t="s">
        <v>87</v>
      </c>
      <c r="AV788" s="11" t="s">
        <v>87</v>
      </c>
      <c r="AW788" s="11" t="s">
        <v>41</v>
      </c>
      <c r="AX788" s="11" t="s">
        <v>78</v>
      </c>
      <c r="AY788" s="243" t="s">
        <v>168</v>
      </c>
    </row>
    <row r="789" s="1" customFormat="1" ht="25.5" customHeight="1">
      <c r="B789" s="45"/>
      <c r="C789" s="254" t="s">
        <v>1105</v>
      </c>
      <c r="D789" s="254" t="s">
        <v>460</v>
      </c>
      <c r="E789" s="255" t="s">
        <v>1106</v>
      </c>
      <c r="F789" s="256" t="s">
        <v>1107</v>
      </c>
      <c r="G789" s="257" t="s">
        <v>247</v>
      </c>
      <c r="H789" s="258">
        <v>3.3599999999999999</v>
      </c>
      <c r="I789" s="259"/>
      <c r="J789" s="260">
        <f>ROUND(I789*H789,2)</f>
        <v>0</v>
      </c>
      <c r="K789" s="256" t="s">
        <v>22</v>
      </c>
      <c r="L789" s="261"/>
      <c r="M789" s="262" t="s">
        <v>22</v>
      </c>
      <c r="N789" s="263" t="s">
        <v>49</v>
      </c>
      <c r="O789" s="46"/>
      <c r="P789" s="229">
        <f>O789*H789</f>
        <v>0</v>
      </c>
      <c r="Q789" s="229">
        <v>0.0013600000000000001</v>
      </c>
      <c r="R789" s="229">
        <f>Q789*H789</f>
        <v>0.0045696000000000001</v>
      </c>
      <c r="S789" s="229">
        <v>0</v>
      </c>
      <c r="T789" s="230">
        <f>S789*H789</f>
        <v>0</v>
      </c>
      <c r="AR789" s="23" t="s">
        <v>211</v>
      </c>
      <c r="AT789" s="23" t="s">
        <v>460</v>
      </c>
      <c r="AU789" s="23" t="s">
        <v>87</v>
      </c>
      <c r="AY789" s="23" t="s">
        <v>168</v>
      </c>
      <c r="BE789" s="231">
        <f>IF(N789="základní",J789,0)</f>
        <v>0</v>
      </c>
      <c r="BF789" s="231">
        <f>IF(N789="snížená",J789,0)</f>
        <v>0</v>
      </c>
      <c r="BG789" s="231">
        <f>IF(N789="zákl. přenesená",J789,0)</f>
        <v>0</v>
      </c>
      <c r="BH789" s="231">
        <f>IF(N789="sníž. přenesená",J789,0)</f>
        <v>0</v>
      </c>
      <c r="BI789" s="231">
        <f>IF(N789="nulová",J789,0)</f>
        <v>0</v>
      </c>
      <c r="BJ789" s="23" t="s">
        <v>24</v>
      </c>
      <c r="BK789" s="231">
        <f>ROUND(I789*H789,2)</f>
        <v>0</v>
      </c>
      <c r="BL789" s="23" t="s">
        <v>175</v>
      </c>
      <c r="BM789" s="23" t="s">
        <v>1108</v>
      </c>
    </row>
    <row r="790" s="1" customFormat="1">
      <c r="B790" s="45"/>
      <c r="C790" s="73"/>
      <c r="D790" s="234" t="s">
        <v>464</v>
      </c>
      <c r="E790" s="73"/>
      <c r="F790" s="264" t="s">
        <v>1081</v>
      </c>
      <c r="G790" s="73"/>
      <c r="H790" s="73"/>
      <c r="I790" s="190"/>
      <c r="J790" s="73"/>
      <c r="K790" s="73"/>
      <c r="L790" s="71"/>
      <c r="M790" s="265"/>
      <c r="N790" s="46"/>
      <c r="O790" s="46"/>
      <c r="P790" s="46"/>
      <c r="Q790" s="46"/>
      <c r="R790" s="46"/>
      <c r="S790" s="46"/>
      <c r="T790" s="94"/>
      <c r="AT790" s="23" t="s">
        <v>464</v>
      </c>
      <c r="AU790" s="23" t="s">
        <v>87</v>
      </c>
    </row>
    <row r="791" s="11" customFormat="1">
      <c r="B791" s="232"/>
      <c r="C791" s="233"/>
      <c r="D791" s="234" t="s">
        <v>185</v>
      </c>
      <c r="E791" s="233"/>
      <c r="F791" s="236" t="s">
        <v>1109</v>
      </c>
      <c r="G791" s="233"/>
      <c r="H791" s="237">
        <v>3.3599999999999999</v>
      </c>
      <c r="I791" s="238"/>
      <c r="J791" s="233"/>
      <c r="K791" s="233"/>
      <c r="L791" s="239"/>
      <c r="M791" s="240"/>
      <c r="N791" s="241"/>
      <c r="O791" s="241"/>
      <c r="P791" s="241"/>
      <c r="Q791" s="241"/>
      <c r="R791" s="241"/>
      <c r="S791" s="241"/>
      <c r="T791" s="242"/>
      <c r="AT791" s="243" t="s">
        <v>185</v>
      </c>
      <c r="AU791" s="243" t="s">
        <v>87</v>
      </c>
      <c r="AV791" s="11" t="s">
        <v>87</v>
      </c>
      <c r="AW791" s="11" t="s">
        <v>6</v>
      </c>
      <c r="AX791" s="11" t="s">
        <v>24</v>
      </c>
      <c r="AY791" s="243" t="s">
        <v>168</v>
      </c>
    </row>
    <row r="792" s="1" customFormat="1" ht="51" customHeight="1">
      <c r="B792" s="45"/>
      <c r="C792" s="220" t="s">
        <v>1110</v>
      </c>
      <c r="D792" s="220" t="s">
        <v>170</v>
      </c>
      <c r="E792" s="221" t="s">
        <v>1111</v>
      </c>
      <c r="F792" s="222" t="s">
        <v>1112</v>
      </c>
      <c r="G792" s="223" t="s">
        <v>247</v>
      </c>
      <c r="H792" s="224">
        <v>13.720000000000001</v>
      </c>
      <c r="I792" s="225"/>
      <c r="J792" s="226">
        <f>ROUND(I792*H792,2)</f>
        <v>0</v>
      </c>
      <c r="K792" s="222" t="s">
        <v>174</v>
      </c>
      <c r="L792" s="71"/>
      <c r="M792" s="227" t="s">
        <v>22</v>
      </c>
      <c r="N792" s="228" t="s">
        <v>49</v>
      </c>
      <c r="O792" s="46"/>
      <c r="P792" s="229">
        <f>O792*H792</f>
        <v>0</v>
      </c>
      <c r="Q792" s="229">
        <v>0.0083161599999999995</v>
      </c>
      <c r="R792" s="229">
        <f>Q792*H792</f>
        <v>0.11409771520000001</v>
      </c>
      <c r="S792" s="229">
        <v>0</v>
      </c>
      <c r="T792" s="230">
        <f>S792*H792</f>
        <v>0</v>
      </c>
      <c r="AR792" s="23" t="s">
        <v>175</v>
      </c>
      <c r="AT792" s="23" t="s">
        <v>170</v>
      </c>
      <c r="AU792" s="23" t="s">
        <v>87</v>
      </c>
      <c r="AY792" s="23" t="s">
        <v>168</v>
      </c>
      <c r="BE792" s="231">
        <f>IF(N792="základní",J792,0)</f>
        <v>0</v>
      </c>
      <c r="BF792" s="231">
        <f>IF(N792="snížená",J792,0)</f>
        <v>0</v>
      </c>
      <c r="BG792" s="231">
        <f>IF(N792="zákl. přenesená",J792,0)</f>
        <v>0</v>
      </c>
      <c r="BH792" s="231">
        <f>IF(N792="sníž. přenesená",J792,0)</f>
        <v>0</v>
      </c>
      <c r="BI792" s="231">
        <f>IF(N792="nulová",J792,0)</f>
        <v>0</v>
      </c>
      <c r="BJ792" s="23" t="s">
        <v>24</v>
      </c>
      <c r="BK792" s="231">
        <f>ROUND(I792*H792,2)</f>
        <v>0</v>
      </c>
      <c r="BL792" s="23" t="s">
        <v>175</v>
      </c>
      <c r="BM792" s="23" t="s">
        <v>1113</v>
      </c>
    </row>
    <row r="793" s="12" customFormat="1">
      <c r="B793" s="244"/>
      <c r="C793" s="245"/>
      <c r="D793" s="234" t="s">
        <v>185</v>
      </c>
      <c r="E793" s="246" t="s">
        <v>22</v>
      </c>
      <c r="F793" s="247" t="s">
        <v>1114</v>
      </c>
      <c r="G793" s="245"/>
      <c r="H793" s="246" t="s">
        <v>22</v>
      </c>
      <c r="I793" s="248"/>
      <c r="J793" s="245"/>
      <c r="K793" s="245"/>
      <c r="L793" s="249"/>
      <c r="M793" s="250"/>
      <c r="N793" s="251"/>
      <c r="O793" s="251"/>
      <c r="P793" s="251"/>
      <c r="Q793" s="251"/>
      <c r="R793" s="251"/>
      <c r="S793" s="251"/>
      <c r="T793" s="252"/>
      <c r="AT793" s="253" t="s">
        <v>185</v>
      </c>
      <c r="AU793" s="253" t="s">
        <v>87</v>
      </c>
      <c r="AV793" s="12" t="s">
        <v>24</v>
      </c>
      <c r="AW793" s="12" t="s">
        <v>41</v>
      </c>
      <c r="AX793" s="12" t="s">
        <v>78</v>
      </c>
      <c r="AY793" s="253" t="s">
        <v>168</v>
      </c>
    </row>
    <row r="794" s="11" customFormat="1">
      <c r="B794" s="232"/>
      <c r="C794" s="233"/>
      <c r="D794" s="234" t="s">
        <v>185</v>
      </c>
      <c r="E794" s="235" t="s">
        <v>22</v>
      </c>
      <c r="F794" s="236" t="s">
        <v>1115</v>
      </c>
      <c r="G794" s="233"/>
      <c r="H794" s="237">
        <v>13.720000000000001</v>
      </c>
      <c r="I794" s="238"/>
      <c r="J794" s="233"/>
      <c r="K794" s="233"/>
      <c r="L794" s="239"/>
      <c r="M794" s="240"/>
      <c r="N794" s="241"/>
      <c r="O794" s="241"/>
      <c r="P794" s="241"/>
      <c r="Q794" s="241"/>
      <c r="R794" s="241"/>
      <c r="S794" s="241"/>
      <c r="T794" s="242"/>
      <c r="AT794" s="243" t="s">
        <v>185</v>
      </c>
      <c r="AU794" s="243" t="s">
        <v>87</v>
      </c>
      <c r="AV794" s="11" t="s">
        <v>87</v>
      </c>
      <c r="AW794" s="11" t="s">
        <v>41</v>
      </c>
      <c r="AX794" s="11" t="s">
        <v>78</v>
      </c>
      <c r="AY794" s="243" t="s">
        <v>168</v>
      </c>
    </row>
    <row r="795" s="1" customFormat="1" ht="38.25" customHeight="1">
      <c r="B795" s="45"/>
      <c r="C795" s="254" t="s">
        <v>1116</v>
      </c>
      <c r="D795" s="254" t="s">
        <v>460</v>
      </c>
      <c r="E795" s="255" t="s">
        <v>1117</v>
      </c>
      <c r="F795" s="256" t="s">
        <v>1118</v>
      </c>
      <c r="G795" s="257" t="s">
        <v>247</v>
      </c>
      <c r="H795" s="258">
        <v>14.406000000000001</v>
      </c>
      <c r="I795" s="259"/>
      <c r="J795" s="260">
        <f>ROUND(I795*H795,2)</f>
        <v>0</v>
      </c>
      <c r="K795" s="256" t="s">
        <v>174</v>
      </c>
      <c r="L795" s="261"/>
      <c r="M795" s="262" t="s">
        <v>22</v>
      </c>
      <c r="N795" s="263" t="s">
        <v>49</v>
      </c>
      <c r="O795" s="46"/>
      <c r="P795" s="229">
        <f>O795*H795</f>
        <v>0</v>
      </c>
      <c r="Q795" s="229">
        <v>0.0035000000000000001</v>
      </c>
      <c r="R795" s="229">
        <f>Q795*H795</f>
        <v>0.050421000000000001</v>
      </c>
      <c r="S795" s="229">
        <v>0</v>
      </c>
      <c r="T795" s="230">
        <f>S795*H795</f>
        <v>0</v>
      </c>
      <c r="AR795" s="23" t="s">
        <v>211</v>
      </c>
      <c r="AT795" s="23" t="s">
        <v>460</v>
      </c>
      <c r="AU795" s="23" t="s">
        <v>87</v>
      </c>
      <c r="AY795" s="23" t="s">
        <v>168</v>
      </c>
      <c r="BE795" s="231">
        <f>IF(N795="základní",J795,0)</f>
        <v>0</v>
      </c>
      <c r="BF795" s="231">
        <f>IF(N795="snížená",J795,0)</f>
        <v>0</v>
      </c>
      <c r="BG795" s="231">
        <f>IF(N795="zákl. přenesená",J795,0)</f>
        <v>0</v>
      </c>
      <c r="BH795" s="231">
        <f>IF(N795="sníž. přenesená",J795,0)</f>
        <v>0</v>
      </c>
      <c r="BI795" s="231">
        <f>IF(N795="nulová",J795,0)</f>
        <v>0</v>
      </c>
      <c r="BJ795" s="23" t="s">
        <v>24</v>
      </c>
      <c r="BK795" s="231">
        <f>ROUND(I795*H795,2)</f>
        <v>0</v>
      </c>
      <c r="BL795" s="23" t="s">
        <v>175</v>
      </c>
      <c r="BM795" s="23" t="s">
        <v>1119</v>
      </c>
    </row>
    <row r="796" s="1" customFormat="1">
      <c r="B796" s="45"/>
      <c r="C796" s="73"/>
      <c r="D796" s="234" t="s">
        <v>464</v>
      </c>
      <c r="E796" s="73"/>
      <c r="F796" s="264" t="s">
        <v>1120</v>
      </c>
      <c r="G796" s="73"/>
      <c r="H796" s="73"/>
      <c r="I796" s="190"/>
      <c r="J796" s="73"/>
      <c r="K796" s="73"/>
      <c r="L796" s="71"/>
      <c r="M796" s="265"/>
      <c r="N796" s="46"/>
      <c r="O796" s="46"/>
      <c r="P796" s="46"/>
      <c r="Q796" s="46"/>
      <c r="R796" s="46"/>
      <c r="S796" s="46"/>
      <c r="T796" s="94"/>
      <c r="AT796" s="23" t="s">
        <v>464</v>
      </c>
      <c r="AU796" s="23" t="s">
        <v>87</v>
      </c>
    </row>
    <row r="797" s="11" customFormat="1">
      <c r="B797" s="232"/>
      <c r="C797" s="233"/>
      <c r="D797" s="234" t="s">
        <v>185</v>
      </c>
      <c r="E797" s="233"/>
      <c r="F797" s="236" t="s">
        <v>1121</v>
      </c>
      <c r="G797" s="233"/>
      <c r="H797" s="237">
        <v>14.406000000000001</v>
      </c>
      <c r="I797" s="238"/>
      <c r="J797" s="233"/>
      <c r="K797" s="233"/>
      <c r="L797" s="239"/>
      <c r="M797" s="240"/>
      <c r="N797" s="241"/>
      <c r="O797" s="241"/>
      <c r="P797" s="241"/>
      <c r="Q797" s="241"/>
      <c r="R797" s="241"/>
      <c r="S797" s="241"/>
      <c r="T797" s="242"/>
      <c r="AT797" s="243" t="s">
        <v>185</v>
      </c>
      <c r="AU797" s="243" t="s">
        <v>87</v>
      </c>
      <c r="AV797" s="11" t="s">
        <v>87</v>
      </c>
      <c r="AW797" s="11" t="s">
        <v>6</v>
      </c>
      <c r="AX797" s="11" t="s">
        <v>24</v>
      </c>
      <c r="AY797" s="243" t="s">
        <v>168</v>
      </c>
    </row>
    <row r="798" s="1" customFormat="1" ht="51" customHeight="1">
      <c r="B798" s="45"/>
      <c r="C798" s="220" t="s">
        <v>1122</v>
      </c>
      <c r="D798" s="220" t="s">
        <v>170</v>
      </c>
      <c r="E798" s="221" t="s">
        <v>1111</v>
      </c>
      <c r="F798" s="222" t="s">
        <v>1112</v>
      </c>
      <c r="G798" s="223" t="s">
        <v>247</v>
      </c>
      <c r="H798" s="224">
        <v>224.708</v>
      </c>
      <c r="I798" s="225"/>
      <c r="J798" s="226">
        <f>ROUND(I798*H798,2)</f>
        <v>0</v>
      </c>
      <c r="K798" s="222" t="s">
        <v>174</v>
      </c>
      <c r="L798" s="71"/>
      <c r="M798" s="227" t="s">
        <v>22</v>
      </c>
      <c r="N798" s="228" t="s">
        <v>49</v>
      </c>
      <c r="O798" s="46"/>
      <c r="P798" s="229">
        <f>O798*H798</f>
        <v>0</v>
      </c>
      <c r="Q798" s="229">
        <v>0.0083161599999999995</v>
      </c>
      <c r="R798" s="229">
        <f>Q798*H798</f>
        <v>1.8687076812799999</v>
      </c>
      <c r="S798" s="229">
        <v>0</v>
      </c>
      <c r="T798" s="230">
        <f>S798*H798</f>
        <v>0</v>
      </c>
      <c r="AR798" s="23" t="s">
        <v>175</v>
      </c>
      <c r="AT798" s="23" t="s">
        <v>170</v>
      </c>
      <c r="AU798" s="23" t="s">
        <v>87</v>
      </c>
      <c r="AY798" s="23" t="s">
        <v>168</v>
      </c>
      <c r="BE798" s="231">
        <f>IF(N798="základní",J798,0)</f>
        <v>0</v>
      </c>
      <c r="BF798" s="231">
        <f>IF(N798="snížená",J798,0)</f>
        <v>0</v>
      </c>
      <c r="BG798" s="231">
        <f>IF(N798="zákl. přenesená",J798,0)</f>
        <v>0</v>
      </c>
      <c r="BH798" s="231">
        <f>IF(N798="sníž. přenesená",J798,0)</f>
        <v>0</v>
      </c>
      <c r="BI798" s="231">
        <f>IF(N798="nulová",J798,0)</f>
        <v>0</v>
      </c>
      <c r="BJ798" s="23" t="s">
        <v>24</v>
      </c>
      <c r="BK798" s="231">
        <f>ROUND(I798*H798,2)</f>
        <v>0</v>
      </c>
      <c r="BL798" s="23" t="s">
        <v>175</v>
      </c>
      <c r="BM798" s="23" t="s">
        <v>1123</v>
      </c>
    </row>
    <row r="799" s="11" customFormat="1">
      <c r="B799" s="232"/>
      <c r="C799" s="233"/>
      <c r="D799" s="234" t="s">
        <v>185</v>
      </c>
      <c r="E799" s="235" t="s">
        <v>22</v>
      </c>
      <c r="F799" s="236" t="s">
        <v>1124</v>
      </c>
      <c r="G799" s="233"/>
      <c r="H799" s="237">
        <v>139.12100000000001</v>
      </c>
      <c r="I799" s="238"/>
      <c r="J799" s="233"/>
      <c r="K799" s="233"/>
      <c r="L799" s="239"/>
      <c r="M799" s="240"/>
      <c r="N799" s="241"/>
      <c r="O799" s="241"/>
      <c r="P799" s="241"/>
      <c r="Q799" s="241"/>
      <c r="R799" s="241"/>
      <c r="S799" s="241"/>
      <c r="T799" s="242"/>
      <c r="AT799" s="243" t="s">
        <v>185</v>
      </c>
      <c r="AU799" s="243" t="s">
        <v>87</v>
      </c>
      <c r="AV799" s="11" t="s">
        <v>87</v>
      </c>
      <c r="AW799" s="11" t="s">
        <v>41</v>
      </c>
      <c r="AX799" s="11" t="s">
        <v>78</v>
      </c>
      <c r="AY799" s="243" t="s">
        <v>168</v>
      </c>
    </row>
    <row r="800" s="11" customFormat="1">
      <c r="B800" s="232"/>
      <c r="C800" s="233"/>
      <c r="D800" s="234" t="s">
        <v>185</v>
      </c>
      <c r="E800" s="235" t="s">
        <v>22</v>
      </c>
      <c r="F800" s="236" t="s">
        <v>1125</v>
      </c>
      <c r="G800" s="233"/>
      <c r="H800" s="237">
        <v>-9.859</v>
      </c>
      <c r="I800" s="238"/>
      <c r="J800" s="233"/>
      <c r="K800" s="233"/>
      <c r="L800" s="239"/>
      <c r="M800" s="240"/>
      <c r="N800" s="241"/>
      <c r="O800" s="241"/>
      <c r="P800" s="241"/>
      <c r="Q800" s="241"/>
      <c r="R800" s="241"/>
      <c r="S800" s="241"/>
      <c r="T800" s="242"/>
      <c r="AT800" s="243" t="s">
        <v>185</v>
      </c>
      <c r="AU800" s="243" t="s">
        <v>87</v>
      </c>
      <c r="AV800" s="11" t="s">
        <v>87</v>
      </c>
      <c r="AW800" s="11" t="s">
        <v>41</v>
      </c>
      <c r="AX800" s="11" t="s">
        <v>78</v>
      </c>
      <c r="AY800" s="243" t="s">
        <v>168</v>
      </c>
    </row>
    <row r="801" s="12" customFormat="1">
      <c r="B801" s="244"/>
      <c r="C801" s="245"/>
      <c r="D801" s="234" t="s">
        <v>185</v>
      </c>
      <c r="E801" s="246" t="s">
        <v>22</v>
      </c>
      <c r="F801" s="247" t="s">
        <v>1126</v>
      </c>
      <c r="G801" s="245"/>
      <c r="H801" s="246" t="s">
        <v>22</v>
      </c>
      <c r="I801" s="248"/>
      <c r="J801" s="245"/>
      <c r="K801" s="245"/>
      <c r="L801" s="249"/>
      <c r="M801" s="250"/>
      <c r="N801" s="251"/>
      <c r="O801" s="251"/>
      <c r="P801" s="251"/>
      <c r="Q801" s="251"/>
      <c r="R801" s="251"/>
      <c r="S801" s="251"/>
      <c r="T801" s="252"/>
      <c r="AT801" s="253" t="s">
        <v>185</v>
      </c>
      <c r="AU801" s="253" t="s">
        <v>87</v>
      </c>
      <c r="AV801" s="12" t="s">
        <v>24</v>
      </c>
      <c r="AW801" s="12" t="s">
        <v>41</v>
      </c>
      <c r="AX801" s="12" t="s">
        <v>78</v>
      </c>
      <c r="AY801" s="253" t="s">
        <v>168</v>
      </c>
    </row>
    <row r="802" s="11" customFormat="1">
      <c r="B802" s="232"/>
      <c r="C802" s="233"/>
      <c r="D802" s="234" t="s">
        <v>185</v>
      </c>
      <c r="E802" s="235" t="s">
        <v>22</v>
      </c>
      <c r="F802" s="236" t="s">
        <v>1127</v>
      </c>
      <c r="G802" s="233"/>
      <c r="H802" s="237">
        <v>67.001000000000005</v>
      </c>
      <c r="I802" s="238"/>
      <c r="J802" s="233"/>
      <c r="K802" s="233"/>
      <c r="L802" s="239"/>
      <c r="M802" s="240"/>
      <c r="N802" s="241"/>
      <c r="O802" s="241"/>
      <c r="P802" s="241"/>
      <c r="Q802" s="241"/>
      <c r="R802" s="241"/>
      <c r="S802" s="241"/>
      <c r="T802" s="242"/>
      <c r="AT802" s="243" t="s">
        <v>185</v>
      </c>
      <c r="AU802" s="243" t="s">
        <v>87</v>
      </c>
      <c r="AV802" s="11" t="s">
        <v>87</v>
      </c>
      <c r="AW802" s="11" t="s">
        <v>41</v>
      </c>
      <c r="AX802" s="11" t="s">
        <v>78</v>
      </c>
      <c r="AY802" s="243" t="s">
        <v>168</v>
      </c>
    </row>
    <row r="803" s="11" customFormat="1">
      <c r="B803" s="232"/>
      <c r="C803" s="233"/>
      <c r="D803" s="234" t="s">
        <v>185</v>
      </c>
      <c r="E803" s="235" t="s">
        <v>22</v>
      </c>
      <c r="F803" s="236" t="s">
        <v>1128</v>
      </c>
      <c r="G803" s="233"/>
      <c r="H803" s="237">
        <v>25.686</v>
      </c>
      <c r="I803" s="238"/>
      <c r="J803" s="233"/>
      <c r="K803" s="233"/>
      <c r="L803" s="239"/>
      <c r="M803" s="240"/>
      <c r="N803" s="241"/>
      <c r="O803" s="241"/>
      <c r="P803" s="241"/>
      <c r="Q803" s="241"/>
      <c r="R803" s="241"/>
      <c r="S803" s="241"/>
      <c r="T803" s="242"/>
      <c r="AT803" s="243" t="s">
        <v>185</v>
      </c>
      <c r="AU803" s="243" t="s">
        <v>87</v>
      </c>
      <c r="AV803" s="11" t="s">
        <v>87</v>
      </c>
      <c r="AW803" s="11" t="s">
        <v>41</v>
      </c>
      <c r="AX803" s="11" t="s">
        <v>78</v>
      </c>
      <c r="AY803" s="243" t="s">
        <v>168</v>
      </c>
    </row>
    <row r="804" s="11" customFormat="1">
      <c r="B804" s="232"/>
      <c r="C804" s="233"/>
      <c r="D804" s="234" t="s">
        <v>185</v>
      </c>
      <c r="E804" s="235" t="s">
        <v>22</v>
      </c>
      <c r="F804" s="236" t="s">
        <v>1129</v>
      </c>
      <c r="G804" s="233"/>
      <c r="H804" s="237">
        <v>2.7589999999999999</v>
      </c>
      <c r="I804" s="238"/>
      <c r="J804" s="233"/>
      <c r="K804" s="233"/>
      <c r="L804" s="239"/>
      <c r="M804" s="240"/>
      <c r="N804" s="241"/>
      <c r="O804" s="241"/>
      <c r="P804" s="241"/>
      <c r="Q804" s="241"/>
      <c r="R804" s="241"/>
      <c r="S804" s="241"/>
      <c r="T804" s="242"/>
      <c r="AT804" s="243" t="s">
        <v>185</v>
      </c>
      <c r="AU804" s="243" t="s">
        <v>87</v>
      </c>
      <c r="AV804" s="11" t="s">
        <v>87</v>
      </c>
      <c r="AW804" s="11" t="s">
        <v>41</v>
      </c>
      <c r="AX804" s="11" t="s">
        <v>78</v>
      </c>
      <c r="AY804" s="243" t="s">
        <v>168</v>
      </c>
    </row>
    <row r="805" s="1" customFormat="1" ht="16.5" customHeight="1">
      <c r="B805" s="45"/>
      <c r="C805" s="254" t="s">
        <v>1130</v>
      </c>
      <c r="D805" s="254" t="s">
        <v>460</v>
      </c>
      <c r="E805" s="255" t="s">
        <v>1131</v>
      </c>
      <c r="F805" s="256" t="s">
        <v>1132</v>
      </c>
      <c r="G805" s="257" t="s">
        <v>247</v>
      </c>
      <c r="H805" s="258">
        <v>224.708</v>
      </c>
      <c r="I805" s="259"/>
      <c r="J805" s="260">
        <f>ROUND(I805*H805,2)</f>
        <v>0</v>
      </c>
      <c r="K805" s="256" t="s">
        <v>174</v>
      </c>
      <c r="L805" s="261"/>
      <c r="M805" s="262" t="s">
        <v>22</v>
      </c>
      <c r="N805" s="263" t="s">
        <v>49</v>
      </c>
      <c r="O805" s="46"/>
      <c r="P805" s="229">
        <f>O805*H805</f>
        <v>0</v>
      </c>
      <c r="Q805" s="229">
        <v>0.0063</v>
      </c>
      <c r="R805" s="229">
        <f>Q805*H805</f>
        <v>1.4156603999999999</v>
      </c>
      <c r="S805" s="229">
        <v>0</v>
      </c>
      <c r="T805" s="230">
        <f>S805*H805</f>
        <v>0</v>
      </c>
      <c r="AR805" s="23" t="s">
        <v>211</v>
      </c>
      <c r="AT805" s="23" t="s">
        <v>460</v>
      </c>
      <c r="AU805" s="23" t="s">
        <v>87</v>
      </c>
      <c r="AY805" s="23" t="s">
        <v>168</v>
      </c>
      <c r="BE805" s="231">
        <f>IF(N805="základní",J805,0)</f>
        <v>0</v>
      </c>
      <c r="BF805" s="231">
        <f>IF(N805="snížená",J805,0)</f>
        <v>0</v>
      </c>
      <c r="BG805" s="231">
        <f>IF(N805="zákl. přenesená",J805,0)</f>
        <v>0</v>
      </c>
      <c r="BH805" s="231">
        <f>IF(N805="sníž. přenesená",J805,0)</f>
        <v>0</v>
      </c>
      <c r="BI805" s="231">
        <f>IF(N805="nulová",J805,0)</f>
        <v>0</v>
      </c>
      <c r="BJ805" s="23" t="s">
        <v>24</v>
      </c>
      <c r="BK805" s="231">
        <f>ROUND(I805*H805,2)</f>
        <v>0</v>
      </c>
      <c r="BL805" s="23" t="s">
        <v>175</v>
      </c>
      <c r="BM805" s="23" t="s">
        <v>1133</v>
      </c>
    </row>
    <row r="806" s="1" customFormat="1" ht="25.5" customHeight="1">
      <c r="B806" s="45"/>
      <c r="C806" s="220" t="s">
        <v>1134</v>
      </c>
      <c r="D806" s="220" t="s">
        <v>170</v>
      </c>
      <c r="E806" s="221" t="s">
        <v>1135</v>
      </c>
      <c r="F806" s="222" t="s">
        <v>1136</v>
      </c>
      <c r="G806" s="223" t="s">
        <v>350</v>
      </c>
      <c r="H806" s="224">
        <v>98.599999999999994</v>
      </c>
      <c r="I806" s="225"/>
      <c r="J806" s="226">
        <f>ROUND(I806*H806,2)</f>
        <v>0</v>
      </c>
      <c r="K806" s="222" t="s">
        <v>22</v>
      </c>
      <c r="L806" s="71"/>
      <c r="M806" s="227" t="s">
        <v>22</v>
      </c>
      <c r="N806" s="228" t="s">
        <v>49</v>
      </c>
      <c r="O806" s="46"/>
      <c r="P806" s="229">
        <f>O806*H806</f>
        <v>0</v>
      </c>
      <c r="Q806" s="229">
        <v>0.0016999999999999999</v>
      </c>
      <c r="R806" s="229">
        <f>Q806*H806</f>
        <v>0.16761999999999999</v>
      </c>
      <c r="S806" s="229">
        <v>0</v>
      </c>
      <c r="T806" s="230">
        <f>S806*H806</f>
        <v>0</v>
      </c>
      <c r="AR806" s="23" t="s">
        <v>175</v>
      </c>
      <c r="AT806" s="23" t="s">
        <v>170</v>
      </c>
      <c r="AU806" s="23" t="s">
        <v>87</v>
      </c>
      <c r="AY806" s="23" t="s">
        <v>168</v>
      </c>
      <c r="BE806" s="231">
        <f>IF(N806="základní",J806,0)</f>
        <v>0</v>
      </c>
      <c r="BF806" s="231">
        <f>IF(N806="snížená",J806,0)</f>
        <v>0</v>
      </c>
      <c r="BG806" s="231">
        <f>IF(N806="zákl. přenesená",J806,0)</f>
        <v>0</v>
      </c>
      <c r="BH806" s="231">
        <f>IF(N806="sníž. přenesená",J806,0)</f>
        <v>0</v>
      </c>
      <c r="BI806" s="231">
        <f>IF(N806="nulová",J806,0)</f>
        <v>0</v>
      </c>
      <c r="BJ806" s="23" t="s">
        <v>24</v>
      </c>
      <c r="BK806" s="231">
        <f>ROUND(I806*H806,2)</f>
        <v>0</v>
      </c>
      <c r="BL806" s="23" t="s">
        <v>175</v>
      </c>
      <c r="BM806" s="23" t="s">
        <v>1137</v>
      </c>
    </row>
    <row r="807" s="11" customFormat="1">
      <c r="B807" s="232"/>
      <c r="C807" s="233"/>
      <c r="D807" s="234" t="s">
        <v>185</v>
      </c>
      <c r="E807" s="235" t="s">
        <v>22</v>
      </c>
      <c r="F807" s="236" t="s">
        <v>1138</v>
      </c>
      <c r="G807" s="233"/>
      <c r="H807" s="237">
        <v>98.599999999999994</v>
      </c>
      <c r="I807" s="238"/>
      <c r="J807" s="233"/>
      <c r="K807" s="233"/>
      <c r="L807" s="239"/>
      <c r="M807" s="240"/>
      <c r="N807" s="241"/>
      <c r="O807" s="241"/>
      <c r="P807" s="241"/>
      <c r="Q807" s="241"/>
      <c r="R807" s="241"/>
      <c r="S807" s="241"/>
      <c r="T807" s="242"/>
      <c r="AT807" s="243" t="s">
        <v>185</v>
      </c>
      <c r="AU807" s="243" t="s">
        <v>87</v>
      </c>
      <c r="AV807" s="11" t="s">
        <v>87</v>
      </c>
      <c r="AW807" s="11" t="s">
        <v>41</v>
      </c>
      <c r="AX807" s="11" t="s">
        <v>78</v>
      </c>
      <c r="AY807" s="243" t="s">
        <v>168</v>
      </c>
    </row>
    <row r="808" s="1" customFormat="1" ht="25.5" customHeight="1">
      <c r="B808" s="45"/>
      <c r="C808" s="254" t="s">
        <v>1139</v>
      </c>
      <c r="D808" s="254" t="s">
        <v>460</v>
      </c>
      <c r="E808" s="255" t="s">
        <v>1140</v>
      </c>
      <c r="F808" s="256" t="s">
        <v>1141</v>
      </c>
      <c r="G808" s="257" t="s">
        <v>247</v>
      </c>
      <c r="H808" s="258">
        <v>24.029</v>
      </c>
      <c r="I808" s="259"/>
      <c r="J808" s="260">
        <f>ROUND(I808*H808,2)</f>
        <v>0</v>
      </c>
      <c r="K808" s="256" t="s">
        <v>174</v>
      </c>
      <c r="L808" s="261"/>
      <c r="M808" s="262" t="s">
        <v>22</v>
      </c>
      <c r="N808" s="263" t="s">
        <v>49</v>
      </c>
      <c r="O808" s="46"/>
      <c r="P808" s="229">
        <f>O808*H808</f>
        <v>0</v>
      </c>
      <c r="Q808" s="229">
        <v>0.0014</v>
      </c>
      <c r="R808" s="229">
        <f>Q808*H808</f>
        <v>0.0336406</v>
      </c>
      <c r="S808" s="229">
        <v>0</v>
      </c>
      <c r="T808" s="230">
        <f>S808*H808</f>
        <v>0</v>
      </c>
      <c r="AR808" s="23" t="s">
        <v>211</v>
      </c>
      <c r="AT808" s="23" t="s">
        <v>460</v>
      </c>
      <c r="AU808" s="23" t="s">
        <v>87</v>
      </c>
      <c r="AY808" s="23" t="s">
        <v>168</v>
      </c>
      <c r="BE808" s="231">
        <f>IF(N808="základní",J808,0)</f>
        <v>0</v>
      </c>
      <c r="BF808" s="231">
        <f>IF(N808="snížená",J808,0)</f>
        <v>0</v>
      </c>
      <c r="BG808" s="231">
        <f>IF(N808="zákl. přenesená",J808,0)</f>
        <v>0</v>
      </c>
      <c r="BH808" s="231">
        <f>IF(N808="sníž. přenesená",J808,0)</f>
        <v>0</v>
      </c>
      <c r="BI808" s="231">
        <f>IF(N808="nulová",J808,0)</f>
        <v>0</v>
      </c>
      <c r="BJ808" s="23" t="s">
        <v>24</v>
      </c>
      <c r="BK808" s="231">
        <f>ROUND(I808*H808,2)</f>
        <v>0</v>
      </c>
      <c r="BL808" s="23" t="s">
        <v>175</v>
      </c>
      <c r="BM808" s="23" t="s">
        <v>1142</v>
      </c>
    </row>
    <row r="809" s="11" customFormat="1">
      <c r="B809" s="232"/>
      <c r="C809" s="233"/>
      <c r="D809" s="234" t="s">
        <v>185</v>
      </c>
      <c r="E809" s="235" t="s">
        <v>22</v>
      </c>
      <c r="F809" s="236" t="s">
        <v>1143</v>
      </c>
      <c r="G809" s="233"/>
      <c r="H809" s="237">
        <v>7.0599999999999996</v>
      </c>
      <c r="I809" s="238"/>
      <c r="J809" s="233"/>
      <c r="K809" s="233"/>
      <c r="L809" s="239"/>
      <c r="M809" s="240"/>
      <c r="N809" s="241"/>
      <c r="O809" s="241"/>
      <c r="P809" s="241"/>
      <c r="Q809" s="241"/>
      <c r="R809" s="241"/>
      <c r="S809" s="241"/>
      <c r="T809" s="242"/>
      <c r="AT809" s="243" t="s">
        <v>185</v>
      </c>
      <c r="AU809" s="243" t="s">
        <v>87</v>
      </c>
      <c r="AV809" s="11" t="s">
        <v>87</v>
      </c>
      <c r="AW809" s="11" t="s">
        <v>41</v>
      </c>
      <c r="AX809" s="11" t="s">
        <v>78</v>
      </c>
      <c r="AY809" s="243" t="s">
        <v>168</v>
      </c>
    </row>
    <row r="810" s="11" customFormat="1">
      <c r="B810" s="232"/>
      <c r="C810" s="233"/>
      <c r="D810" s="234" t="s">
        <v>185</v>
      </c>
      <c r="E810" s="235" t="s">
        <v>22</v>
      </c>
      <c r="F810" s="236" t="s">
        <v>1144</v>
      </c>
      <c r="G810" s="233"/>
      <c r="H810" s="237">
        <v>15.824999999999999</v>
      </c>
      <c r="I810" s="238"/>
      <c r="J810" s="233"/>
      <c r="K810" s="233"/>
      <c r="L810" s="239"/>
      <c r="M810" s="240"/>
      <c r="N810" s="241"/>
      <c r="O810" s="241"/>
      <c r="P810" s="241"/>
      <c r="Q810" s="241"/>
      <c r="R810" s="241"/>
      <c r="S810" s="241"/>
      <c r="T810" s="242"/>
      <c r="AT810" s="243" t="s">
        <v>185</v>
      </c>
      <c r="AU810" s="243" t="s">
        <v>87</v>
      </c>
      <c r="AV810" s="11" t="s">
        <v>87</v>
      </c>
      <c r="AW810" s="11" t="s">
        <v>41</v>
      </c>
      <c r="AX810" s="11" t="s">
        <v>78</v>
      </c>
      <c r="AY810" s="243" t="s">
        <v>168</v>
      </c>
    </row>
    <row r="811" s="11" customFormat="1">
      <c r="B811" s="232"/>
      <c r="C811" s="233"/>
      <c r="D811" s="234" t="s">
        <v>185</v>
      </c>
      <c r="E811" s="233"/>
      <c r="F811" s="236" t="s">
        <v>1145</v>
      </c>
      <c r="G811" s="233"/>
      <c r="H811" s="237">
        <v>24.029</v>
      </c>
      <c r="I811" s="238"/>
      <c r="J811" s="233"/>
      <c r="K811" s="233"/>
      <c r="L811" s="239"/>
      <c r="M811" s="240"/>
      <c r="N811" s="241"/>
      <c r="O811" s="241"/>
      <c r="P811" s="241"/>
      <c r="Q811" s="241"/>
      <c r="R811" s="241"/>
      <c r="S811" s="241"/>
      <c r="T811" s="242"/>
      <c r="AT811" s="243" t="s">
        <v>185</v>
      </c>
      <c r="AU811" s="243" t="s">
        <v>87</v>
      </c>
      <c r="AV811" s="11" t="s">
        <v>87</v>
      </c>
      <c r="AW811" s="11" t="s">
        <v>6</v>
      </c>
      <c r="AX811" s="11" t="s">
        <v>24</v>
      </c>
      <c r="AY811" s="243" t="s">
        <v>168</v>
      </c>
    </row>
    <row r="812" s="1" customFormat="1" ht="16.5" customHeight="1">
      <c r="B812" s="45"/>
      <c r="C812" s="220" t="s">
        <v>1146</v>
      </c>
      <c r="D812" s="220" t="s">
        <v>170</v>
      </c>
      <c r="E812" s="221" t="s">
        <v>1147</v>
      </c>
      <c r="F812" s="222" t="s">
        <v>1148</v>
      </c>
      <c r="G812" s="223" t="s">
        <v>350</v>
      </c>
      <c r="H812" s="224">
        <v>102</v>
      </c>
      <c r="I812" s="225"/>
      <c r="J812" s="226">
        <f>ROUND(I812*H812,2)</f>
        <v>0</v>
      </c>
      <c r="K812" s="222" t="s">
        <v>174</v>
      </c>
      <c r="L812" s="71"/>
      <c r="M812" s="227" t="s">
        <v>22</v>
      </c>
      <c r="N812" s="228" t="s">
        <v>49</v>
      </c>
      <c r="O812" s="46"/>
      <c r="P812" s="229">
        <f>O812*H812</f>
        <v>0</v>
      </c>
      <c r="Q812" s="229">
        <v>0.00025017000000000003</v>
      </c>
      <c r="R812" s="229">
        <f>Q812*H812</f>
        <v>0.025517340000000003</v>
      </c>
      <c r="S812" s="229">
        <v>0</v>
      </c>
      <c r="T812" s="230">
        <f>S812*H812</f>
        <v>0</v>
      </c>
      <c r="AR812" s="23" t="s">
        <v>175</v>
      </c>
      <c r="AT812" s="23" t="s">
        <v>170</v>
      </c>
      <c r="AU812" s="23" t="s">
        <v>87</v>
      </c>
      <c r="AY812" s="23" t="s">
        <v>168</v>
      </c>
      <c r="BE812" s="231">
        <f>IF(N812="základní",J812,0)</f>
        <v>0</v>
      </c>
      <c r="BF812" s="231">
        <f>IF(N812="snížená",J812,0)</f>
        <v>0</v>
      </c>
      <c r="BG812" s="231">
        <f>IF(N812="zákl. přenesená",J812,0)</f>
        <v>0</v>
      </c>
      <c r="BH812" s="231">
        <f>IF(N812="sníž. přenesená",J812,0)</f>
        <v>0</v>
      </c>
      <c r="BI812" s="231">
        <f>IF(N812="nulová",J812,0)</f>
        <v>0</v>
      </c>
      <c r="BJ812" s="23" t="s">
        <v>24</v>
      </c>
      <c r="BK812" s="231">
        <f>ROUND(I812*H812,2)</f>
        <v>0</v>
      </c>
      <c r="BL812" s="23" t="s">
        <v>175</v>
      </c>
      <c r="BM812" s="23" t="s">
        <v>1149</v>
      </c>
    </row>
    <row r="813" s="12" customFormat="1">
      <c r="B813" s="244"/>
      <c r="C813" s="245"/>
      <c r="D813" s="234" t="s">
        <v>185</v>
      </c>
      <c r="E813" s="246" t="s">
        <v>22</v>
      </c>
      <c r="F813" s="247" t="s">
        <v>1150</v>
      </c>
      <c r="G813" s="245"/>
      <c r="H813" s="246" t="s">
        <v>22</v>
      </c>
      <c r="I813" s="248"/>
      <c r="J813" s="245"/>
      <c r="K813" s="245"/>
      <c r="L813" s="249"/>
      <c r="M813" s="250"/>
      <c r="N813" s="251"/>
      <c r="O813" s="251"/>
      <c r="P813" s="251"/>
      <c r="Q813" s="251"/>
      <c r="R813" s="251"/>
      <c r="S813" s="251"/>
      <c r="T813" s="252"/>
      <c r="AT813" s="253" t="s">
        <v>185</v>
      </c>
      <c r="AU813" s="253" t="s">
        <v>87</v>
      </c>
      <c r="AV813" s="12" t="s">
        <v>24</v>
      </c>
      <c r="AW813" s="12" t="s">
        <v>41</v>
      </c>
      <c r="AX813" s="12" t="s">
        <v>78</v>
      </c>
      <c r="AY813" s="253" t="s">
        <v>168</v>
      </c>
    </row>
    <row r="814" s="11" customFormat="1">
      <c r="B814" s="232"/>
      <c r="C814" s="233"/>
      <c r="D814" s="234" t="s">
        <v>185</v>
      </c>
      <c r="E814" s="235" t="s">
        <v>22</v>
      </c>
      <c r="F814" s="236" t="s">
        <v>1151</v>
      </c>
      <c r="G814" s="233"/>
      <c r="H814" s="237">
        <v>98.799999999999997</v>
      </c>
      <c r="I814" s="238"/>
      <c r="J814" s="233"/>
      <c r="K814" s="233"/>
      <c r="L814" s="239"/>
      <c r="M814" s="240"/>
      <c r="N814" s="241"/>
      <c r="O814" s="241"/>
      <c r="P814" s="241"/>
      <c r="Q814" s="241"/>
      <c r="R814" s="241"/>
      <c r="S814" s="241"/>
      <c r="T814" s="242"/>
      <c r="AT814" s="243" t="s">
        <v>185</v>
      </c>
      <c r="AU814" s="243" t="s">
        <v>87</v>
      </c>
      <c r="AV814" s="11" t="s">
        <v>87</v>
      </c>
      <c r="AW814" s="11" t="s">
        <v>41</v>
      </c>
      <c r="AX814" s="11" t="s">
        <v>78</v>
      </c>
      <c r="AY814" s="243" t="s">
        <v>168</v>
      </c>
    </row>
    <row r="815" s="12" customFormat="1">
      <c r="B815" s="244"/>
      <c r="C815" s="245"/>
      <c r="D815" s="234" t="s">
        <v>185</v>
      </c>
      <c r="E815" s="246" t="s">
        <v>22</v>
      </c>
      <c r="F815" s="247" t="s">
        <v>1152</v>
      </c>
      <c r="G815" s="245"/>
      <c r="H815" s="246" t="s">
        <v>22</v>
      </c>
      <c r="I815" s="248"/>
      <c r="J815" s="245"/>
      <c r="K815" s="245"/>
      <c r="L815" s="249"/>
      <c r="M815" s="250"/>
      <c r="N815" s="251"/>
      <c r="O815" s="251"/>
      <c r="P815" s="251"/>
      <c r="Q815" s="251"/>
      <c r="R815" s="251"/>
      <c r="S815" s="251"/>
      <c r="T815" s="252"/>
      <c r="AT815" s="253" t="s">
        <v>185</v>
      </c>
      <c r="AU815" s="253" t="s">
        <v>87</v>
      </c>
      <c r="AV815" s="12" t="s">
        <v>24</v>
      </c>
      <c r="AW815" s="12" t="s">
        <v>41</v>
      </c>
      <c r="AX815" s="12" t="s">
        <v>78</v>
      </c>
      <c r="AY815" s="253" t="s">
        <v>168</v>
      </c>
    </row>
    <row r="816" s="11" customFormat="1">
      <c r="B816" s="232"/>
      <c r="C816" s="233"/>
      <c r="D816" s="234" t="s">
        <v>185</v>
      </c>
      <c r="E816" s="235" t="s">
        <v>22</v>
      </c>
      <c r="F816" s="236" t="s">
        <v>1153</v>
      </c>
      <c r="G816" s="233"/>
      <c r="H816" s="237">
        <v>3.2000000000000002</v>
      </c>
      <c r="I816" s="238"/>
      <c r="J816" s="233"/>
      <c r="K816" s="233"/>
      <c r="L816" s="239"/>
      <c r="M816" s="240"/>
      <c r="N816" s="241"/>
      <c r="O816" s="241"/>
      <c r="P816" s="241"/>
      <c r="Q816" s="241"/>
      <c r="R816" s="241"/>
      <c r="S816" s="241"/>
      <c r="T816" s="242"/>
      <c r="AT816" s="243" t="s">
        <v>185</v>
      </c>
      <c r="AU816" s="243" t="s">
        <v>87</v>
      </c>
      <c r="AV816" s="11" t="s">
        <v>87</v>
      </c>
      <c r="AW816" s="11" t="s">
        <v>41</v>
      </c>
      <c r="AX816" s="11" t="s">
        <v>78</v>
      </c>
      <c r="AY816" s="243" t="s">
        <v>168</v>
      </c>
    </row>
    <row r="817" s="1" customFormat="1" ht="16.5" customHeight="1">
      <c r="B817" s="45"/>
      <c r="C817" s="254" t="s">
        <v>1154</v>
      </c>
      <c r="D817" s="254" t="s">
        <v>460</v>
      </c>
      <c r="E817" s="255" t="s">
        <v>1155</v>
      </c>
      <c r="F817" s="256" t="s">
        <v>1156</v>
      </c>
      <c r="G817" s="257" t="s">
        <v>350</v>
      </c>
      <c r="H817" s="258">
        <v>103.74</v>
      </c>
      <c r="I817" s="259"/>
      <c r="J817" s="260">
        <f>ROUND(I817*H817,2)</f>
        <v>0</v>
      </c>
      <c r="K817" s="256" t="s">
        <v>22</v>
      </c>
      <c r="L817" s="261"/>
      <c r="M817" s="262" t="s">
        <v>22</v>
      </c>
      <c r="N817" s="263" t="s">
        <v>49</v>
      </c>
      <c r="O817" s="46"/>
      <c r="P817" s="229">
        <f>O817*H817</f>
        <v>0</v>
      </c>
      <c r="Q817" s="229">
        <v>0.00040000000000000002</v>
      </c>
      <c r="R817" s="229">
        <f>Q817*H817</f>
        <v>0.041495999999999998</v>
      </c>
      <c r="S817" s="229">
        <v>0</v>
      </c>
      <c r="T817" s="230">
        <f>S817*H817</f>
        <v>0</v>
      </c>
      <c r="AR817" s="23" t="s">
        <v>211</v>
      </c>
      <c r="AT817" s="23" t="s">
        <v>460</v>
      </c>
      <c r="AU817" s="23" t="s">
        <v>87</v>
      </c>
      <c r="AY817" s="23" t="s">
        <v>168</v>
      </c>
      <c r="BE817" s="231">
        <f>IF(N817="základní",J817,0)</f>
        <v>0</v>
      </c>
      <c r="BF817" s="231">
        <f>IF(N817="snížená",J817,0)</f>
        <v>0</v>
      </c>
      <c r="BG817" s="231">
        <f>IF(N817="zákl. přenesená",J817,0)</f>
        <v>0</v>
      </c>
      <c r="BH817" s="231">
        <f>IF(N817="sníž. přenesená",J817,0)</f>
        <v>0</v>
      </c>
      <c r="BI817" s="231">
        <f>IF(N817="nulová",J817,0)</f>
        <v>0</v>
      </c>
      <c r="BJ817" s="23" t="s">
        <v>24</v>
      </c>
      <c r="BK817" s="231">
        <f>ROUND(I817*H817,2)</f>
        <v>0</v>
      </c>
      <c r="BL817" s="23" t="s">
        <v>175</v>
      </c>
      <c r="BM817" s="23" t="s">
        <v>1157</v>
      </c>
    </row>
    <row r="818" s="11" customFormat="1">
      <c r="B818" s="232"/>
      <c r="C818" s="233"/>
      <c r="D818" s="234" t="s">
        <v>185</v>
      </c>
      <c r="E818" s="233"/>
      <c r="F818" s="236" t="s">
        <v>1158</v>
      </c>
      <c r="G818" s="233"/>
      <c r="H818" s="237">
        <v>103.74</v>
      </c>
      <c r="I818" s="238"/>
      <c r="J818" s="233"/>
      <c r="K818" s="233"/>
      <c r="L818" s="239"/>
      <c r="M818" s="240"/>
      <c r="N818" s="241"/>
      <c r="O818" s="241"/>
      <c r="P818" s="241"/>
      <c r="Q818" s="241"/>
      <c r="R818" s="241"/>
      <c r="S818" s="241"/>
      <c r="T818" s="242"/>
      <c r="AT818" s="243" t="s">
        <v>185</v>
      </c>
      <c r="AU818" s="243" t="s">
        <v>87</v>
      </c>
      <c r="AV818" s="11" t="s">
        <v>87</v>
      </c>
      <c r="AW818" s="11" t="s">
        <v>6</v>
      </c>
      <c r="AX818" s="11" t="s">
        <v>24</v>
      </c>
      <c r="AY818" s="243" t="s">
        <v>168</v>
      </c>
    </row>
    <row r="819" s="1" customFormat="1" ht="16.5" customHeight="1">
      <c r="B819" s="45"/>
      <c r="C819" s="254" t="s">
        <v>1159</v>
      </c>
      <c r="D819" s="254" t="s">
        <v>460</v>
      </c>
      <c r="E819" s="255" t="s">
        <v>1160</v>
      </c>
      <c r="F819" s="256" t="s">
        <v>1161</v>
      </c>
      <c r="G819" s="257" t="s">
        <v>350</v>
      </c>
      <c r="H819" s="258">
        <v>3.3599999999999999</v>
      </c>
      <c r="I819" s="259"/>
      <c r="J819" s="260">
        <f>ROUND(I819*H819,2)</f>
        <v>0</v>
      </c>
      <c r="K819" s="256" t="s">
        <v>22</v>
      </c>
      <c r="L819" s="261"/>
      <c r="M819" s="262" t="s">
        <v>22</v>
      </c>
      <c r="N819" s="263" t="s">
        <v>49</v>
      </c>
      <c r="O819" s="46"/>
      <c r="P819" s="229">
        <f>O819*H819</f>
        <v>0</v>
      </c>
      <c r="Q819" s="229">
        <v>0.00040000000000000002</v>
      </c>
      <c r="R819" s="229">
        <f>Q819*H819</f>
        <v>0.0013439999999999999</v>
      </c>
      <c r="S819" s="229">
        <v>0</v>
      </c>
      <c r="T819" s="230">
        <f>S819*H819</f>
        <v>0</v>
      </c>
      <c r="AR819" s="23" t="s">
        <v>211</v>
      </c>
      <c r="AT819" s="23" t="s">
        <v>460</v>
      </c>
      <c r="AU819" s="23" t="s">
        <v>87</v>
      </c>
      <c r="AY819" s="23" t="s">
        <v>168</v>
      </c>
      <c r="BE819" s="231">
        <f>IF(N819="základní",J819,0)</f>
        <v>0</v>
      </c>
      <c r="BF819" s="231">
        <f>IF(N819="snížená",J819,0)</f>
        <v>0</v>
      </c>
      <c r="BG819" s="231">
        <f>IF(N819="zákl. přenesená",J819,0)</f>
        <v>0</v>
      </c>
      <c r="BH819" s="231">
        <f>IF(N819="sníž. přenesená",J819,0)</f>
        <v>0</v>
      </c>
      <c r="BI819" s="231">
        <f>IF(N819="nulová",J819,0)</f>
        <v>0</v>
      </c>
      <c r="BJ819" s="23" t="s">
        <v>24</v>
      </c>
      <c r="BK819" s="231">
        <f>ROUND(I819*H819,2)</f>
        <v>0</v>
      </c>
      <c r="BL819" s="23" t="s">
        <v>175</v>
      </c>
      <c r="BM819" s="23" t="s">
        <v>1162</v>
      </c>
    </row>
    <row r="820" s="11" customFormat="1">
      <c r="B820" s="232"/>
      <c r="C820" s="233"/>
      <c r="D820" s="234" t="s">
        <v>185</v>
      </c>
      <c r="E820" s="233"/>
      <c r="F820" s="236" t="s">
        <v>1109</v>
      </c>
      <c r="G820" s="233"/>
      <c r="H820" s="237">
        <v>3.3599999999999999</v>
      </c>
      <c r="I820" s="238"/>
      <c r="J820" s="233"/>
      <c r="K820" s="233"/>
      <c r="L820" s="239"/>
      <c r="M820" s="240"/>
      <c r="N820" s="241"/>
      <c r="O820" s="241"/>
      <c r="P820" s="241"/>
      <c r="Q820" s="241"/>
      <c r="R820" s="241"/>
      <c r="S820" s="241"/>
      <c r="T820" s="242"/>
      <c r="AT820" s="243" t="s">
        <v>185</v>
      </c>
      <c r="AU820" s="243" t="s">
        <v>87</v>
      </c>
      <c r="AV820" s="11" t="s">
        <v>87</v>
      </c>
      <c r="AW820" s="11" t="s">
        <v>6</v>
      </c>
      <c r="AX820" s="11" t="s">
        <v>24</v>
      </c>
      <c r="AY820" s="243" t="s">
        <v>168</v>
      </c>
    </row>
    <row r="821" s="1" customFormat="1" ht="25.5" customHeight="1">
      <c r="B821" s="45"/>
      <c r="C821" s="220" t="s">
        <v>1163</v>
      </c>
      <c r="D821" s="220" t="s">
        <v>170</v>
      </c>
      <c r="E821" s="221" t="s">
        <v>1164</v>
      </c>
      <c r="F821" s="222" t="s">
        <v>1165</v>
      </c>
      <c r="G821" s="223" t="s">
        <v>247</v>
      </c>
      <c r="H821" s="224">
        <v>4.5750000000000002</v>
      </c>
      <c r="I821" s="225"/>
      <c r="J821" s="226">
        <f>ROUND(I821*H821,2)</f>
        <v>0</v>
      </c>
      <c r="K821" s="222" t="s">
        <v>174</v>
      </c>
      <c r="L821" s="71"/>
      <c r="M821" s="227" t="s">
        <v>22</v>
      </c>
      <c r="N821" s="228" t="s">
        <v>49</v>
      </c>
      <c r="O821" s="46"/>
      <c r="P821" s="229">
        <f>O821*H821</f>
        <v>0</v>
      </c>
      <c r="Q821" s="229">
        <v>0.00348</v>
      </c>
      <c r="R821" s="229">
        <f>Q821*H821</f>
        <v>0.015921000000000001</v>
      </c>
      <c r="S821" s="229">
        <v>0</v>
      </c>
      <c r="T821" s="230">
        <f>S821*H821</f>
        <v>0</v>
      </c>
      <c r="AR821" s="23" t="s">
        <v>175</v>
      </c>
      <c r="AT821" s="23" t="s">
        <v>170</v>
      </c>
      <c r="AU821" s="23" t="s">
        <v>87</v>
      </c>
      <c r="AY821" s="23" t="s">
        <v>168</v>
      </c>
      <c r="BE821" s="231">
        <f>IF(N821="základní",J821,0)</f>
        <v>0</v>
      </c>
      <c r="BF821" s="231">
        <f>IF(N821="snížená",J821,0)</f>
        <v>0</v>
      </c>
      <c r="BG821" s="231">
        <f>IF(N821="zákl. přenesená",J821,0)</f>
        <v>0</v>
      </c>
      <c r="BH821" s="231">
        <f>IF(N821="sníž. přenesená",J821,0)</f>
        <v>0</v>
      </c>
      <c r="BI821" s="231">
        <f>IF(N821="nulová",J821,0)</f>
        <v>0</v>
      </c>
      <c r="BJ821" s="23" t="s">
        <v>24</v>
      </c>
      <c r="BK821" s="231">
        <f>ROUND(I821*H821,2)</f>
        <v>0</v>
      </c>
      <c r="BL821" s="23" t="s">
        <v>175</v>
      </c>
      <c r="BM821" s="23" t="s">
        <v>1166</v>
      </c>
    </row>
    <row r="822" s="12" customFormat="1">
      <c r="B822" s="244"/>
      <c r="C822" s="245"/>
      <c r="D822" s="234" t="s">
        <v>185</v>
      </c>
      <c r="E822" s="246" t="s">
        <v>22</v>
      </c>
      <c r="F822" s="247" t="s">
        <v>1167</v>
      </c>
      <c r="G822" s="245"/>
      <c r="H822" s="246" t="s">
        <v>22</v>
      </c>
      <c r="I822" s="248"/>
      <c r="J822" s="245"/>
      <c r="K822" s="245"/>
      <c r="L822" s="249"/>
      <c r="M822" s="250"/>
      <c r="N822" s="251"/>
      <c r="O822" s="251"/>
      <c r="P822" s="251"/>
      <c r="Q822" s="251"/>
      <c r="R822" s="251"/>
      <c r="S822" s="251"/>
      <c r="T822" s="252"/>
      <c r="AT822" s="253" t="s">
        <v>185</v>
      </c>
      <c r="AU822" s="253" t="s">
        <v>87</v>
      </c>
      <c r="AV822" s="12" t="s">
        <v>24</v>
      </c>
      <c r="AW822" s="12" t="s">
        <v>41</v>
      </c>
      <c r="AX822" s="12" t="s">
        <v>78</v>
      </c>
      <c r="AY822" s="253" t="s">
        <v>168</v>
      </c>
    </row>
    <row r="823" s="11" customFormat="1">
      <c r="B823" s="232"/>
      <c r="C823" s="233"/>
      <c r="D823" s="234" t="s">
        <v>185</v>
      </c>
      <c r="E823" s="235" t="s">
        <v>22</v>
      </c>
      <c r="F823" s="236" t="s">
        <v>1168</v>
      </c>
      <c r="G823" s="233"/>
      <c r="H823" s="237">
        <v>4.5750000000000002</v>
      </c>
      <c r="I823" s="238"/>
      <c r="J823" s="233"/>
      <c r="K823" s="233"/>
      <c r="L823" s="239"/>
      <c r="M823" s="240"/>
      <c r="N823" s="241"/>
      <c r="O823" s="241"/>
      <c r="P823" s="241"/>
      <c r="Q823" s="241"/>
      <c r="R823" s="241"/>
      <c r="S823" s="241"/>
      <c r="T823" s="242"/>
      <c r="AT823" s="243" t="s">
        <v>185</v>
      </c>
      <c r="AU823" s="243" t="s">
        <v>87</v>
      </c>
      <c r="AV823" s="11" t="s">
        <v>87</v>
      </c>
      <c r="AW823" s="11" t="s">
        <v>41</v>
      </c>
      <c r="AX823" s="11" t="s">
        <v>78</v>
      </c>
      <c r="AY823" s="243" t="s">
        <v>168</v>
      </c>
    </row>
    <row r="824" s="1" customFormat="1" ht="25.5" customHeight="1">
      <c r="B824" s="45"/>
      <c r="C824" s="220" t="s">
        <v>1169</v>
      </c>
      <c r="D824" s="220" t="s">
        <v>170</v>
      </c>
      <c r="E824" s="221" t="s">
        <v>1170</v>
      </c>
      <c r="F824" s="222" t="s">
        <v>1171</v>
      </c>
      <c r="G824" s="223" t="s">
        <v>247</v>
      </c>
      <c r="H824" s="224">
        <v>153.91399999999999</v>
      </c>
      <c r="I824" s="225"/>
      <c r="J824" s="226">
        <f>ROUND(I824*H824,2)</f>
        <v>0</v>
      </c>
      <c r="K824" s="222" t="s">
        <v>174</v>
      </c>
      <c r="L824" s="71"/>
      <c r="M824" s="227" t="s">
        <v>22</v>
      </c>
      <c r="N824" s="228" t="s">
        <v>49</v>
      </c>
      <c r="O824" s="46"/>
      <c r="P824" s="229">
        <f>O824*H824</f>
        <v>0</v>
      </c>
      <c r="Q824" s="229">
        <v>0.00348</v>
      </c>
      <c r="R824" s="229">
        <f>Q824*H824</f>
        <v>0.53562071999999994</v>
      </c>
      <c r="S824" s="229">
        <v>0</v>
      </c>
      <c r="T824" s="230">
        <f>S824*H824</f>
        <v>0</v>
      </c>
      <c r="AR824" s="23" t="s">
        <v>175</v>
      </c>
      <c r="AT824" s="23" t="s">
        <v>170</v>
      </c>
      <c r="AU824" s="23" t="s">
        <v>87</v>
      </c>
      <c r="AY824" s="23" t="s">
        <v>168</v>
      </c>
      <c r="BE824" s="231">
        <f>IF(N824="základní",J824,0)</f>
        <v>0</v>
      </c>
      <c r="BF824" s="231">
        <f>IF(N824="snížená",J824,0)</f>
        <v>0</v>
      </c>
      <c r="BG824" s="231">
        <f>IF(N824="zákl. přenesená",J824,0)</f>
        <v>0</v>
      </c>
      <c r="BH824" s="231">
        <f>IF(N824="sníž. přenesená",J824,0)</f>
        <v>0</v>
      </c>
      <c r="BI824" s="231">
        <f>IF(N824="nulová",J824,0)</f>
        <v>0</v>
      </c>
      <c r="BJ824" s="23" t="s">
        <v>24</v>
      </c>
      <c r="BK824" s="231">
        <f>ROUND(I824*H824,2)</f>
        <v>0</v>
      </c>
      <c r="BL824" s="23" t="s">
        <v>175</v>
      </c>
      <c r="BM824" s="23" t="s">
        <v>1172</v>
      </c>
    </row>
    <row r="825" s="11" customFormat="1">
      <c r="B825" s="232"/>
      <c r="C825" s="233"/>
      <c r="D825" s="234" t="s">
        <v>185</v>
      </c>
      <c r="E825" s="235" t="s">
        <v>22</v>
      </c>
      <c r="F825" s="236" t="s">
        <v>1173</v>
      </c>
      <c r="G825" s="233"/>
      <c r="H825" s="237">
        <v>153.91399999999999</v>
      </c>
      <c r="I825" s="238"/>
      <c r="J825" s="233"/>
      <c r="K825" s="233"/>
      <c r="L825" s="239"/>
      <c r="M825" s="240"/>
      <c r="N825" s="241"/>
      <c r="O825" s="241"/>
      <c r="P825" s="241"/>
      <c r="Q825" s="241"/>
      <c r="R825" s="241"/>
      <c r="S825" s="241"/>
      <c r="T825" s="242"/>
      <c r="AT825" s="243" t="s">
        <v>185</v>
      </c>
      <c r="AU825" s="243" t="s">
        <v>87</v>
      </c>
      <c r="AV825" s="11" t="s">
        <v>87</v>
      </c>
      <c r="AW825" s="11" t="s">
        <v>41</v>
      </c>
      <c r="AX825" s="11" t="s">
        <v>78</v>
      </c>
      <c r="AY825" s="243" t="s">
        <v>168</v>
      </c>
    </row>
    <row r="826" s="1" customFormat="1" ht="25.5" customHeight="1">
      <c r="B826" s="45"/>
      <c r="C826" s="220" t="s">
        <v>1174</v>
      </c>
      <c r="D826" s="220" t="s">
        <v>170</v>
      </c>
      <c r="E826" s="221" t="s">
        <v>1175</v>
      </c>
      <c r="F826" s="222" t="s">
        <v>1176</v>
      </c>
      <c r="G826" s="223" t="s">
        <v>247</v>
      </c>
      <c r="H826" s="224">
        <v>13.720000000000001</v>
      </c>
      <c r="I826" s="225"/>
      <c r="J826" s="226">
        <f>ROUND(I826*H826,2)</f>
        <v>0</v>
      </c>
      <c r="K826" s="222" t="s">
        <v>174</v>
      </c>
      <c r="L826" s="71"/>
      <c r="M826" s="227" t="s">
        <v>22</v>
      </c>
      <c r="N826" s="228" t="s">
        <v>49</v>
      </c>
      <c r="O826" s="46"/>
      <c r="P826" s="229">
        <f>O826*H826</f>
        <v>0</v>
      </c>
      <c r="Q826" s="229">
        <v>0.00628</v>
      </c>
      <c r="R826" s="229">
        <f>Q826*H826</f>
        <v>0.086161600000000005</v>
      </c>
      <c r="S826" s="229">
        <v>0</v>
      </c>
      <c r="T826" s="230">
        <f>S826*H826</f>
        <v>0</v>
      </c>
      <c r="AR826" s="23" t="s">
        <v>175</v>
      </c>
      <c r="AT826" s="23" t="s">
        <v>170</v>
      </c>
      <c r="AU826" s="23" t="s">
        <v>87</v>
      </c>
      <c r="AY826" s="23" t="s">
        <v>168</v>
      </c>
      <c r="BE826" s="231">
        <f>IF(N826="základní",J826,0)</f>
        <v>0</v>
      </c>
      <c r="BF826" s="231">
        <f>IF(N826="snížená",J826,0)</f>
        <v>0</v>
      </c>
      <c r="BG826" s="231">
        <f>IF(N826="zákl. přenesená",J826,0)</f>
        <v>0</v>
      </c>
      <c r="BH826" s="231">
        <f>IF(N826="sníž. přenesená",J826,0)</f>
        <v>0</v>
      </c>
      <c r="BI826" s="231">
        <f>IF(N826="nulová",J826,0)</f>
        <v>0</v>
      </c>
      <c r="BJ826" s="23" t="s">
        <v>24</v>
      </c>
      <c r="BK826" s="231">
        <f>ROUND(I826*H826,2)</f>
        <v>0</v>
      </c>
      <c r="BL826" s="23" t="s">
        <v>175</v>
      </c>
      <c r="BM826" s="23" t="s">
        <v>1177</v>
      </c>
    </row>
    <row r="827" s="1" customFormat="1" ht="25.5" customHeight="1">
      <c r="B827" s="45"/>
      <c r="C827" s="220" t="s">
        <v>1178</v>
      </c>
      <c r="D827" s="220" t="s">
        <v>170</v>
      </c>
      <c r="E827" s="221" t="s">
        <v>1179</v>
      </c>
      <c r="F827" s="222" t="s">
        <v>1180</v>
      </c>
      <c r="G827" s="223" t="s">
        <v>350</v>
      </c>
      <c r="H827" s="224">
        <v>98.799999999999997</v>
      </c>
      <c r="I827" s="225"/>
      <c r="J827" s="226">
        <f>ROUND(I827*H827,2)</f>
        <v>0</v>
      </c>
      <c r="K827" s="222" t="s">
        <v>174</v>
      </c>
      <c r="L827" s="71"/>
      <c r="M827" s="227" t="s">
        <v>22</v>
      </c>
      <c r="N827" s="228" t="s">
        <v>49</v>
      </c>
      <c r="O827" s="46"/>
      <c r="P827" s="229">
        <f>O827*H827</f>
        <v>0</v>
      </c>
      <c r="Q827" s="229">
        <v>0.010323000000000001</v>
      </c>
      <c r="R827" s="229">
        <f>Q827*H827</f>
        <v>1.0199123999999999</v>
      </c>
      <c r="S827" s="229">
        <v>0</v>
      </c>
      <c r="T827" s="230">
        <f>S827*H827</f>
        <v>0</v>
      </c>
      <c r="AR827" s="23" t="s">
        <v>175</v>
      </c>
      <c r="AT827" s="23" t="s">
        <v>170</v>
      </c>
      <c r="AU827" s="23" t="s">
        <v>87</v>
      </c>
      <c r="AY827" s="23" t="s">
        <v>168</v>
      </c>
      <c r="BE827" s="231">
        <f>IF(N827="základní",J827,0)</f>
        <v>0</v>
      </c>
      <c r="BF827" s="231">
        <f>IF(N827="snížená",J827,0)</f>
        <v>0</v>
      </c>
      <c r="BG827" s="231">
        <f>IF(N827="zákl. přenesená",J827,0)</f>
        <v>0</v>
      </c>
      <c r="BH827" s="231">
        <f>IF(N827="sníž. přenesená",J827,0)</f>
        <v>0</v>
      </c>
      <c r="BI827" s="231">
        <f>IF(N827="nulová",J827,0)</f>
        <v>0</v>
      </c>
      <c r="BJ827" s="23" t="s">
        <v>24</v>
      </c>
      <c r="BK827" s="231">
        <f>ROUND(I827*H827,2)</f>
        <v>0</v>
      </c>
      <c r="BL827" s="23" t="s">
        <v>175</v>
      </c>
      <c r="BM827" s="23" t="s">
        <v>1181</v>
      </c>
    </row>
    <row r="828" s="11" customFormat="1">
      <c r="B828" s="232"/>
      <c r="C828" s="233"/>
      <c r="D828" s="234" t="s">
        <v>185</v>
      </c>
      <c r="E828" s="235" t="s">
        <v>22</v>
      </c>
      <c r="F828" s="236" t="s">
        <v>1151</v>
      </c>
      <c r="G828" s="233"/>
      <c r="H828" s="237">
        <v>98.799999999999997</v>
      </c>
      <c r="I828" s="238"/>
      <c r="J828" s="233"/>
      <c r="K828" s="233"/>
      <c r="L828" s="239"/>
      <c r="M828" s="240"/>
      <c r="N828" s="241"/>
      <c r="O828" s="241"/>
      <c r="P828" s="241"/>
      <c r="Q828" s="241"/>
      <c r="R828" s="241"/>
      <c r="S828" s="241"/>
      <c r="T828" s="242"/>
      <c r="AT828" s="243" t="s">
        <v>185</v>
      </c>
      <c r="AU828" s="243" t="s">
        <v>87</v>
      </c>
      <c r="AV828" s="11" t="s">
        <v>87</v>
      </c>
      <c r="AW828" s="11" t="s">
        <v>41</v>
      </c>
      <c r="AX828" s="11" t="s">
        <v>78</v>
      </c>
      <c r="AY828" s="243" t="s">
        <v>168</v>
      </c>
    </row>
    <row r="829" s="1" customFormat="1" ht="16.5" customHeight="1">
      <c r="B829" s="45"/>
      <c r="C829" s="220" t="s">
        <v>1182</v>
      </c>
      <c r="D829" s="220" t="s">
        <v>170</v>
      </c>
      <c r="E829" s="221" t="s">
        <v>1183</v>
      </c>
      <c r="F829" s="222" t="s">
        <v>1184</v>
      </c>
      <c r="G829" s="223" t="s">
        <v>247</v>
      </c>
      <c r="H829" s="224">
        <v>143.79400000000001</v>
      </c>
      <c r="I829" s="225"/>
      <c r="J829" s="226">
        <f>ROUND(I829*H829,2)</f>
        <v>0</v>
      </c>
      <c r="K829" s="222" t="s">
        <v>174</v>
      </c>
      <c r="L829" s="71"/>
      <c r="M829" s="227" t="s">
        <v>22</v>
      </c>
      <c r="N829" s="228" t="s">
        <v>49</v>
      </c>
      <c r="O829" s="46"/>
      <c r="P829" s="229">
        <f>O829*H829</f>
        <v>0</v>
      </c>
      <c r="Q829" s="229">
        <v>0.000121</v>
      </c>
      <c r="R829" s="229">
        <f>Q829*H829</f>
        <v>0.017399074</v>
      </c>
      <c r="S829" s="229">
        <v>0</v>
      </c>
      <c r="T829" s="230">
        <f>S829*H829</f>
        <v>0</v>
      </c>
      <c r="AR829" s="23" t="s">
        <v>175</v>
      </c>
      <c r="AT829" s="23" t="s">
        <v>170</v>
      </c>
      <c r="AU829" s="23" t="s">
        <v>87</v>
      </c>
      <c r="AY829" s="23" t="s">
        <v>168</v>
      </c>
      <c r="BE829" s="231">
        <f>IF(N829="základní",J829,0)</f>
        <v>0</v>
      </c>
      <c r="BF829" s="231">
        <f>IF(N829="snížená",J829,0)</f>
        <v>0</v>
      </c>
      <c r="BG829" s="231">
        <f>IF(N829="zákl. přenesená",J829,0)</f>
        <v>0</v>
      </c>
      <c r="BH829" s="231">
        <f>IF(N829="sníž. přenesená",J829,0)</f>
        <v>0</v>
      </c>
      <c r="BI829" s="231">
        <f>IF(N829="nulová",J829,0)</f>
        <v>0</v>
      </c>
      <c r="BJ829" s="23" t="s">
        <v>24</v>
      </c>
      <c r="BK829" s="231">
        <f>ROUND(I829*H829,2)</f>
        <v>0</v>
      </c>
      <c r="BL829" s="23" t="s">
        <v>175</v>
      </c>
      <c r="BM829" s="23" t="s">
        <v>1185</v>
      </c>
    </row>
    <row r="830" s="10" customFormat="1" ht="29.88" customHeight="1">
      <c r="B830" s="204"/>
      <c r="C830" s="205"/>
      <c r="D830" s="206" t="s">
        <v>77</v>
      </c>
      <c r="E830" s="218" t="s">
        <v>538</v>
      </c>
      <c r="F830" s="218" t="s">
        <v>1186</v>
      </c>
      <c r="G830" s="205"/>
      <c r="H830" s="205"/>
      <c r="I830" s="208"/>
      <c r="J830" s="219">
        <f>BK830</f>
        <v>0</v>
      </c>
      <c r="K830" s="205"/>
      <c r="L830" s="210"/>
      <c r="M830" s="211"/>
      <c r="N830" s="212"/>
      <c r="O830" s="212"/>
      <c r="P830" s="213">
        <f>SUM(P831:P893)</f>
        <v>0</v>
      </c>
      <c r="Q830" s="212"/>
      <c r="R830" s="213">
        <f>SUM(R831:R893)</f>
        <v>66.028241509971195</v>
      </c>
      <c r="S830" s="212"/>
      <c r="T830" s="214">
        <f>SUM(T831:T893)</f>
        <v>0</v>
      </c>
      <c r="AR830" s="215" t="s">
        <v>24</v>
      </c>
      <c r="AT830" s="216" t="s">
        <v>77</v>
      </c>
      <c r="AU830" s="216" t="s">
        <v>24</v>
      </c>
      <c r="AY830" s="215" t="s">
        <v>168</v>
      </c>
      <c r="BK830" s="217">
        <f>SUM(BK831:BK893)</f>
        <v>0</v>
      </c>
    </row>
    <row r="831" s="1" customFormat="1" ht="16.5" customHeight="1">
      <c r="B831" s="45"/>
      <c r="C831" s="220" t="s">
        <v>1187</v>
      </c>
      <c r="D831" s="220" t="s">
        <v>170</v>
      </c>
      <c r="E831" s="221" t="s">
        <v>1188</v>
      </c>
      <c r="F831" s="222" t="s">
        <v>1189</v>
      </c>
      <c r="G831" s="223" t="s">
        <v>183</v>
      </c>
      <c r="H831" s="224">
        <v>18.280000000000001</v>
      </c>
      <c r="I831" s="225"/>
      <c r="J831" s="226">
        <f>ROUND(I831*H831,2)</f>
        <v>0</v>
      </c>
      <c r="K831" s="222" t="s">
        <v>174</v>
      </c>
      <c r="L831" s="71"/>
      <c r="M831" s="227" t="s">
        <v>22</v>
      </c>
      <c r="N831" s="228" t="s">
        <v>49</v>
      </c>
      <c r="O831" s="46"/>
      <c r="P831" s="229">
        <f>O831*H831</f>
        <v>0</v>
      </c>
      <c r="Q831" s="229">
        <v>2.2563399999999998</v>
      </c>
      <c r="R831" s="229">
        <f>Q831*H831</f>
        <v>41.2458952</v>
      </c>
      <c r="S831" s="229">
        <v>0</v>
      </c>
      <c r="T831" s="230">
        <f>S831*H831</f>
        <v>0</v>
      </c>
      <c r="AR831" s="23" t="s">
        <v>175</v>
      </c>
      <c r="AT831" s="23" t="s">
        <v>170</v>
      </c>
      <c r="AU831" s="23" t="s">
        <v>87</v>
      </c>
      <c r="AY831" s="23" t="s">
        <v>168</v>
      </c>
      <c r="BE831" s="231">
        <f>IF(N831="základní",J831,0)</f>
        <v>0</v>
      </c>
      <c r="BF831" s="231">
        <f>IF(N831="snížená",J831,0)</f>
        <v>0</v>
      </c>
      <c r="BG831" s="231">
        <f>IF(N831="zákl. přenesená",J831,0)</f>
        <v>0</v>
      </c>
      <c r="BH831" s="231">
        <f>IF(N831="sníž. přenesená",J831,0)</f>
        <v>0</v>
      </c>
      <c r="BI831" s="231">
        <f>IF(N831="nulová",J831,0)</f>
        <v>0</v>
      </c>
      <c r="BJ831" s="23" t="s">
        <v>24</v>
      </c>
      <c r="BK831" s="231">
        <f>ROUND(I831*H831,2)</f>
        <v>0</v>
      </c>
      <c r="BL831" s="23" t="s">
        <v>175</v>
      </c>
      <c r="BM831" s="23" t="s">
        <v>1190</v>
      </c>
    </row>
    <row r="832" s="12" customFormat="1">
      <c r="B832" s="244"/>
      <c r="C832" s="245"/>
      <c r="D832" s="234" t="s">
        <v>185</v>
      </c>
      <c r="E832" s="246" t="s">
        <v>22</v>
      </c>
      <c r="F832" s="247" t="s">
        <v>1191</v>
      </c>
      <c r="G832" s="245"/>
      <c r="H832" s="246" t="s">
        <v>22</v>
      </c>
      <c r="I832" s="248"/>
      <c r="J832" s="245"/>
      <c r="K832" s="245"/>
      <c r="L832" s="249"/>
      <c r="M832" s="250"/>
      <c r="N832" s="251"/>
      <c r="O832" s="251"/>
      <c r="P832" s="251"/>
      <c r="Q832" s="251"/>
      <c r="R832" s="251"/>
      <c r="S832" s="251"/>
      <c r="T832" s="252"/>
      <c r="AT832" s="253" t="s">
        <v>185</v>
      </c>
      <c r="AU832" s="253" t="s">
        <v>87</v>
      </c>
      <c r="AV832" s="12" t="s">
        <v>24</v>
      </c>
      <c r="AW832" s="12" t="s">
        <v>41</v>
      </c>
      <c r="AX832" s="12" t="s">
        <v>78</v>
      </c>
      <c r="AY832" s="253" t="s">
        <v>168</v>
      </c>
    </row>
    <row r="833" s="11" customFormat="1">
      <c r="B833" s="232"/>
      <c r="C833" s="233"/>
      <c r="D833" s="234" t="s">
        <v>185</v>
      </c>
      <c r="E833" s="235" t="s">
        <v>22</v>
      </c>
      <c r="F833" s="236" t="s">
        <v>1192</v>
      </c>
      <c r="G833" s="233"/>
      <c r="H833" s="237">
        <v>0.25900000000000001</v>
      </c>
      <c r="I833" s="238"/>
      <c r="J833" s="233"/>
      <c r="K833" s="233"/>
      <c r="L833" s="239"/>
      <c r="M833" s="240"/>
      <c r="N833" s="241"/>
      <c r="O833" s="241"/>
      <c r="P833" s="241"/>
      <c r="Q833" s="241"/>
      <c r="R833" s="241"/>
      <c r="S833" s="241"/>
      <c r="T833" s="242"/>
      <c r="AT833" s="243" t="s">
        <v>185</v>
      </c>
      <c r="AU833" s="243" t="s">
        <v>87</v>
      </c>
      <c r="AV833" s="11" t="s">
        <v>87</v>
      </c>
      <c r="AW833" s="11" t="s">
        <v>41</v>
      </c>
      <c r="AX833" s="11" t="s">
        <v>78</v>
      </c>
      <c r="AY833" s="243" t="s">
        <v>168</v>
      </c>
    </row>
    <row r="834" s="12" customFormat="1">
      <c r="B834" s="244"/>
      <c r="C834" s="245"/>
      <c r="D834" s="234" t="s">
        <v>185</v>
      </c>
      <c r="E834" s="246" t="s">
        <v>22</v>
      </c>
      <c r="F834" s="247" t="s">
        <v>1193</v>
      </c>
      <c r="G834" s="245"/>
      <c r="H834" s="246" t="s">
        <v>22</v>
      </c>
      <c r="I834" s="248"/>
      <c r="J834" s="245"/>
      <c r="K834" s="245"/>
      <c r="L834" s="249"/>
      <c r="M834" s="250"/>
      <c r="N834" s="251"/>
      <c r="O834" s="251"/>
      <c r="P834" s="251"/>
      <c r="Q834" s="251"/>
      <c r="R834" s="251"/>
      <c r="S834" s="251"/>
      <c r="T834" s="252"/>
      <c r="AT834" s="253" t="s">
        <v>185</v>
      </c>
      <c r="AU834" s="253" t="s">
        <v>87</v>
      </c>
      <c r="AV834" s="12" t="s">
        <v>24</v>
      </c>
      <c r="AW834" s="12" t="s">
        <v>41</v>
      </c>
      <c r="AX834" s="12" t="s">
        <v>78</v>
      </c>
      <c r="AY834" s="253" t="s">
        <v>168</v>
      </c>
    </row>
    <row r="835" s="11" customFormat="1">
      <c r="B835" s="232"/>
      <c r="C835" s="233"/>
      <c r="D835" s="234" t="s">
        <v>185</v>
      </c>
      <c r="E835" s="235" t="s">
        <v>22</v>
      </c>
      <c r="F835" s="236" t="s">
        <v>1194</v>
      </c>
      <c r="G835" s="233"/>
      <c r="H835" s="237">
        <v>4.0069999999999997</v>
      </c>
      <c r="I835" s="238"/>
      <c r="J835" s="233"/>
      <c r="K835" s="233"/>
      <c r="L835" s="239"/>
      <c r="M835" s="240"/>
      <c r="N835" s="241"/>
      <c r="O835" s="241"/>
      <c r="P835" s="241"/>
      <c r="Q835" s="241"/>
      <c r="R835" s="241"/>
      <c r="S835" s="241"/>
      <c r="T835" s="242"/>
      <c r="AT835" s="243" t="s">
        <v>185</v>
      </c>
      <c r="AU835" s="243" t="s">
        <v>87</v>
      </c>
      <c r="AV835" s="11" t="s">
        <v>87</v>
      </c>
      <c r="AW835" s="11" t="s">
        <v>41</v>
      </c>
      <c r="AX835" s="11" t="s">
        <v>78</v>
      </c>
      <c r="AY835" s="243" t="s">
        <v>168</v>
      </c>
    </row>
    <row r="836" s="12" customFormat="1">
      <c r="B836" s="244"/>
      <c r="C836" s="245"/>
      <c r="D836" s="234" t="s">
        <v>185</v>
      </c>
      <c r="E836" s="246" t="s">
        <v>22</v>
      </c>
      <c r="F836" s="247" t="s">
        <v>1195</v>
      </c>
      <c r="G836" s="245"/>
      <c r="H836" s="246" t="s">
        <v>22</v>
      </c>
      <c r="I836" s="248"/>
      <c r="J836" s="245"/>
      <c r="K836" s="245"/>
      <c r="L836" s="249"/>
      <c r="M836" s="250"/>
      <c r="N836" s="251"/>
      <c r="O836" s="251"/>
      <c r="P836" s="251"/>
      <c r="Q836" s="251"/>
      <c r="R836" s="251"/>
      <c r="S836" s="251"/>
      <c r="T836" s="252"/>
      <c r="AT836" s="253" t="s">
        <v>185</v>
      </c>
      <c r="AU836" s="253" t="s">
        <v>87</v>
      </c>
      <c r="AV836" s="12" t="s">
        <v>24</v>
      </c>
      <c r="AW836" s="12" t="s">
        <v>41</v>
      </c>
      <c r="AX836" s="12" t="s">
        <v>78</v>
      </c>
      <c r="AY836" s="253" t="s">
        <v>168</v>
      </c>
    </row>
    <row r="837" s="11" customFormat="1">
      <c r="B837" s="232"/>
      <c r="C837" s="233"/>
      <c r="D837" s="234" t="s">
        <v>185</v>
      </c>
      <c r="E837" s="235" t="s">
        <v>22</v>
      </c>
      <c r="F837" s="236" t="s">
        <v>1196</v>
      </c>
      <c r="G837" s="233"/>
      <c r="H837" s="237">
        <v>2.6840000000000002</v>
      </c>
      <c r="I837" s="238"/>
      <c r="J837" s="233"/>
      <c r="K837" s="233"/>
      <c r="L837" s="239"/>
      <c r="M837" s="240"/>
      <c r="N837" s="241"/>
      <c r="O837" s="241"/>
      <c r="P837" s="241"/>
      <c r="Q837" s="241"/>
      <c r="R837" s="241"/>
      <c r="S837" s="241"/>
      <c r="T837" s="242"/>
      <c r="AT837" s="243" t="s">
        <v>185</v>
      </c>
      <c r="AU837" s="243" t="s">
        <v>87</v>
      </c>
      <c r="AV837" s="11" t="s">
        <v>87</v>
      </c>
      <c r="AW837" s="11" t="s">
        <v>41</v>
      </c>
      <c r="AX837" s="11" t="s">
        <v>78</v>
      </c>
      <c r="AY837" s="243" t="s">
        <v>168</v>
      </c>
    </row>
    <row r="838" s="12" customFormat="1">
      <c r="B838" s="244"/>
      <c r="C838" s="245"/>
      <c r="D838" s="234" t="s">
        <v>185</v>
      </c>
      <c r="E838" s="246" t="s">
        <v>22</v>
      </c>
      <c r="F838" s="247" t="s">
        <v>1197</v>
      </c>
      <c r="G838" s="245"/>
      <c r="H838" s="246" t="s">
        <v>22</v>
      </c>
      <c r="I838" s="248"/>
      <c r="J838" s="245"/>
      <c r="K838" s="245"/>
      <c r="L838" s="249"/>
      <c r="M838" s="250"/>
      <c r="N838" s="251"/>
      <c r="O838" s="251"/>
      <c r="P838" s="251"/>
      <c r="Q838" s="251"/>
      <c r="R838" s="251"/>
      <c r="S838" s="251"/>
      <c r="T838" s="252"/>
      <c r="AT838" s="253" t="s">
        <v>185</v>
      </c>
      <c r="AU838" s="253" t="s">
        <v>87</v>
      </c>
      <c r="AV838" s="12" t="s">
        <v>24</v>
      </c>
      <c r="AW838" s="12" t="s">
        <v>41</v>
      </c>
      <c r="AX838" s="12" t="s">
        <v>78</v>
      </c>
      <c r="AY838" s="253" t="s">
        <v>168</v>
      </c>
    </row>
    <row r="839" s="11" customFormat="1">
      <c r="B839" s="232"/>
      <c r="C839" s="233"/>
      <c r="D839" s="234" t="s">
        <v>185</v>
      </c>
      <c r="E839" s="235" t="s">
        <v>22</v>
      </c>
      <c r="F839" s="236" t="s">
        <v>1198</v>
      </c>
      <c r="G839" s="233"/>
      <c r="H839" s="237">
        <v>2.4590000000000001</v>
      </c>
      <c r="I839" s="238"/>
      <c r="J839" s="233"/>
      <c r="K839" s="233"/>
      <c r="L839" s="239"/>
      <c r="M839" s="240"/>
      <c r="N839" s="241"/>
      <c r="O839" s="241"/>
      <c r="P839" s="241"/>
      <c r="Q839" s="241"/>
      <c r="R839" s="241"/>
      <c r="S839" s="241"/>
      <c r="T839" s="242"/>
      <c r="AT839" s="243" t="s">
        <v>185</v>
      </c>
      <c r="AU839" s="243" t="s">
        <v>87</v>
      </c>
      <c r="AV839" s="11" t="s">
        <v>87</v>
      </c>
      <c r="AW839" s="11" t="s">
        <v>41</v>
      </c>
      <c r="AX839" s="11" t="s">
        <v>78</v>
      </c>
      <c r="AY839" s="243" t="s">
        <v>168</v>
      </c>
    </row>
    <row r="840" s="11" customFormat="1">
      <c r="B840" s="232"/>
      <c r="C840" s="233"/>
      <c r="D840" s="234" t="s">
        <v>185</v>
      </c>
      <c r="E840" s="235" t="s">
        <v>22</v>
      </c>
      <c r="F840" s="236" t="s">
        <v>1199</v>
      </c>
      <c r="G840" s="233"/>
      <c r="H840" s="237">
        <v>2.6659999999999999</v>
      </c>
      <c r="I840" s="238"/>
      <c r="J840" s="233"/>
      <c r="K840" s="233"/>
      <c r="L840" s="239"/>
      <c r="M840" s="240"/>
      <c r="N840" s="241"/>
      <c r="O840" s="241"/>
      <c r="P840" s="241"/>
      <c r="Q840" s="241"/>
      <c r="R840" s="241"/>
      <c r="S840" s="241"/>
      <c r="T840" s="242"/>
      <c r="AT840" s="243" t="s">
        <v>185</v>
      </c>
      <c r="AU840" s="243" t="s">
        <v>87</v>
      </c>
      <c r="AV840" s="11" t="s">
        <v>87</v>
      </c>
      <c r="AW840" s="11" t="s">
        <v>41</v>
      </c>
      <c r="AX840" s="11" t="s">
        <v>78</v>
      </c>
      <c r="AY840" s="243" t="s">
        <v>168</v>
      </c>
    </row>
    <row r="841" s="11" customFormat="1">
      <c r="B841" s="232"/>
      <c r="C841" s="233"/>
      <c r="D841" s="234" t="s">
        <v>185</v>
      </c>
      <c r="E841" s="235" t="s">
        <v>22</v>
      </c>
      <c r="F841" s="236" t="s">
        <v>1199</v>
      </c>
      <c r="G841" s="233"/>
      <c r="H841" s="237">
        <v>2.6659999999999999</v>
      </c>
      <c r="I841" s="238"/>
      <c r="J841" s="233"/>
      <c r="K841" s="233"/>
      <c r="L841" s="239"/>
      <c r="M841" s="240"/>
      <c r="N841" s="241"/>
      <c r="O841" s="241"/>
      <c r="P841" s="241"/>
      <c r="Q841" s="241"/>
      <c r="R841" s="241"/>
      <c r="S841" s="241"/>
      <c r="T841" s="242"/>
      <c r="AT841" s="243" t="s">
        <v>185</v>
      </c>
      <c r="AU841" s="243" t="s">
        <v>87</v>
      </c>
      <c r="AV841" s="11" t="s">
        <v>87</v>
      </c>
      <c r="AW841" s="11" t="s">
        <v>41</v>
      </c>
      <c r="AX841" s="11" t="s">
        <v>78</v>
      </c>
      <c r="AY841" s="243" t="s">
        <v>168</v>
      </c>
    </row>
    <row r="842" s="12" customFormat="1">
      <c r="B842" s="244"/>
      <c r="C842" s="245"/>
      <c r="D842" s="234" t="s">
        <v>185</v>
      </c>
      <c r="E842" s="246" t="s">
        <v>22</v>
      </c>
      <c r="F842" s="247" t="s">
        <v>1200</v>
      </c>
      <c r="G842" s="245"/>
      <c r="H842" s="246" t="s">
        <v>22</v>
      </c>
      <c r="I842" s="248"/>
      <c r="J842" s="245"/>
      <c r="K842" s="245"/>
      <c r="L842" s="249"/>
      <c r="M842" s="250"/>
      <c r="N842" s="251"/>
      <c r="O842" s="251"/>
      <c r="P842" s="251"/>
      <c r="Q842" s="251"/>
      <c r="R842" s="251"/>
      <c r="S842" s="251"/>
      <c r="T842" s="252"/>
      <c r="AT842" s="253" t="s">
        <v>185</v>
      </c>
      <c r="AU842" s="253" t="s">
        <v>87</v>
      </c>
      <c r="AV842" s="12" t="s">
        <v>24</v>
      </c>
      <c r="AW842" s="12" t="s">
        <v>41</v>
      </c>
      <c r="AX842" s="12" t="s">
        <v>78</v>
      </c>
      <c r="AY842" s="253" t="s">
        <v>168</v>
      </c>
    </row>
    <row r="843" s="11" customFormat="1">
      <c r="B843" s="232"/>
      <c r="C843" s="233"/>
      <c r="D843" s="234" t="s">
        <v>185</v>
      </c>
      <c r="E843" s="235" t="s">
        <v>22</v>
      </c>
      <c r="F843" s="236" t="s">
        <v>1201</v>
      </c>
      <c r="G843" s="233"/>
      <c r="H843" s="237">
        <v>0.70299999999999996</v>
      </c>
      <c r="I843" s="238"/>
      <c r="J843" s="233"/>
      <c r="K843" s="233"/>
      <c r="L843" s="239"/>
      <c r="M843" s="240"/>
      <c r="N843" s="241"/>
      <c r="O843" s="241"/>
      <c r="P843" s="241"/>
      <c r="Q843" s="241"/>
      <c r="R843" s="241"/>
      <c r="S843" s="241"/>
      <c r="T843" s="242"/>
      <c r="AT843" s="243" t="s">
        <v>185</v>
      </c>
      <c r="AU843" s="243" t="s">
        <v>87</v>
      </c>
      <c r="AV843" s="11" t="s">
        <v>87</v>
      </c>
      <c r="AW843" s="11" t="s">
        <v>41</v>
      </c>
      <c r="AX843" s="11" t="s">
        <v>78</v>
      </c>
      <c r="AY843" s="243" t="s">
        <v>168</v>
      </c>
    </row>
    <row r="844" s="11" customFormat="1">
      <c r="B844" s="232"/>
      <c r="C844" s="233"/>
      <c r="D844" s="234" t="s">
        <v>185</v>
      </c>
      <c r="E844" s="235" t="s">
        <v>22</v>
      </c>
      <c r="F844" s="236" t="s">
        <v>1202</v>
      </c>
      <c r="G844" s="233"/>
      <c r="H844" s="237">
        <v>0.20300000000000001</v>
      </c>
      <c r="I844" s="238"/>
      <c r="J844" s="233"/>
      <c r="K844" s="233"/>
      <c r="L844" s="239"/>
      <c r="M844" s="240"/>
      <c r="N844" s="241"/>
      <c r="O844" s="241"/>
      <c r="P844" s="241"/>
      <c r="Q844" s="241"/>
      <c r="R844" s="241"/>
      <c r="S844" s="241"/>
      <c r="T844" s="242"/>
      <c r="AT844" s="243" t="s">
        <v>185</v>
      </c>
      <c r="AU844" s="243" t="s">
        <v>87</v>
      </c>
      <c r="AV844" s="11" t="s">
        <v>87</v>
      </c>
      <c r="AW844" s="11" t="s">
        <v>41</v>
      </c>
      <c r="AX844" s="11" t="s">
        <v>78</v>
      </c>
      <c r="AY844" s="243" t="s">
        <v>168</v>
      </c>
    </row>
    <row r="845" s="11" customFormat="1">
      <c r="B845" s="232"/>
      <c r="C845" s="233"/>
      <c r="D845" s="234" t="s">
        <v>185</v>
      </c>
      <c r="E845" s="235" t="s">
        <v>22</v>
      </c>
      <c r="F845" s="236" t="s">
        <v>1203</v>
      </c>
      <c r="G845" s="233"/>
      <c r="H845" s="237">
        <v>0.61599999999999999</v>
      </c>
      <c r="I845" s="238"/>
      <c r="J845" s="233"/>
      <c r="K845" s="233"/>
      <c r="L845" s="239"/>
      <c r="M845" s="240"/>
      <c r="N845" s="241"/>
      <c r="O845" s="241"/>
      <c r="P845" s="241"/>
      <c r="Q845" s="241"/>
      <c r="R845" s="241"/>
      <c r="S845" s="241"/>
      <c r="T845" s="242"/>
      <c r="AT845" s="243" t="s">
        <v>185</v>
      </c>
      <c r="AU845" s="243" t="s">
        <v>87</v>
      </c>
      <c r="AV845" s="11" t="s">
        <v>87</v>
      </c>
      <c r="AW845" s="11" t="s">
        <v>41</v>
      </c>
      <c r="AX845" s="11" t="s">
        <v>78</v>
      </c>
      <c r="AY845" s="243" t="s">
        <v>168</v>
      </c>
    </row>
    <row r="846" s="11" customFormat="1">
      <c r="B846" s="232"/>
      <c r="C846" s="233"/>
      <c r="D846" s="234" t="s">
        <v>185</v>
      </c>
      <c r="E846" s="235" t="s">
        <v>22</v>
      </c>
      <c r="F846" s="236" t="s">
        <v>1202</v>
      </c>
      <c r="G846" s="233"/>
      <c r="H846" s="237">
        <v>0.20300000000000001</v>
      </c>
      <c r="I846" s="238"/>
      <c r="J846" s="233"/>
      <c r="K846" s="233"/>
      <c r="L846" s="239"/>
      <c r="M846" s="240"/>
      <c r="N846" s="241"/>
      <c r="O846" s="241"/>
      <c r="P846" s="241"/>
      <c r="Q846" s="241"/>
      <c r="R846" s="241"/>
      <c r="S846" s="241"/>
      <c r="T846" s="242"/>
      <c r="AT846" s="243" t="s">
        <v>185</v>
      </c>
      <c r="AU846" s="243" t="s">
        <v>87</v>
      </c>
      <c r="AV846" s="11" t="s">
        <v>87</v>
      </c>
      <c r="AW846" s="11" t="s">
        <v>41</v>
      </c>
      <c r="AX846" s="11" t="s">
        <v>78</v>
      </c>
      <c r="AY846" s="243" t="s">
        <v>168</v>
      </c>
    </row>
    <row r="847" s="11" customFormat="1">
      <c r="B847" s="232"/>
      <c r="C847" s="233"/>
      <c r="D847" s="234" t="s">
        <v>185</v>
      </c>
      <c r="E847" s="235" t="s">
        <v>22</v>
      </c>
      <c r="F847" s="236" t="s">
        <v>1203</v>
      </c>
      <c r="G847" s="233"/>
      <c r="H847" s="237">
        <v>0.61599999999999999</v>
      </c>
      <c r="I847" s="238"/>
      <c r="J847" s="233"/>
      <c r="K847" s="233"/>
      <c r="L847" s="239"/>
      <c r="M847" s="240"/>
      <c r="N847" s="241"/>
      <c r="O847" s="241"/>
      <c r="P847" s="241"/>
      <c r="Q847" s="241"/>
      <c r="R847" s="241"/>
      <c r="S847" s="241"/>
      <c r="T847" s="242"/>
      <c r="AT847" s="243" t="s">
        <v>185</v>
      </c>
      <c r="AU847" s="243" t="s">
        <v>87</v>
      </c>
      <c r="AV847" s="11" t="s">
        <v>87</v>
      </c>
      <c r="AW847" s="11" t="s">
        <v>41</v>
      </c>
      <c r="AX847" s="11" t="s">
        <v>78</v>
      </c>
      <c r="AY847" s="243" t="s">
        <v>168</v>
      </c>
    </row>
    <row r="848" s="11" customFormat="1">
      <c r="B848" s="232"/>
      <c r="C848" s="233"/>
      <c r="D848" s="234" t="s">
        <v>185</v>
      </c>
      <c r="E848" s="235" t="s">
        <v>22</v>
      </c>
      <c r="F848" s="236" t="s">
        <v>1202</v>
      </c>
      <c r="G848" s="233"/>
      <c r="H848" s="237">
        <v>0.20300000000000001</v>
      </c>
      <c r="I848" s="238"/>
      <c r="J848" s="233"/>
      <c r="K848" s="233"/>
      <c r="L848" s="239"/>
      <c r="M848" s="240"/>
      <c r="N848" s="241"/>
      <c r="O848" s="241"/>
      <c r="P848" s="241"/>
      <c r="Q848" s="241"/>
      <c r="R848" s="241"/>
      <c r="S848" s="241"/>
      <c r="T848" s="242"/>
      <c r="AT848" s="243" t="s">
        <v>185</v>
      </c>
      <c r="AU848" s="243" t="s">
        <v>87</v>
      </c>
      <c r="AV848" s="11" t="s">
        <v>87</v>
      </c>
      <c r="AW848" s="11" t="s">
        <v>41</v>
      </c>
      <c r="AX848" s="11" t="s">
        <v>78</v>
      </c>
      <c r="AY848" s="243" t="s">
        <v>168</v>
      </c>
    </row>
    <row r="849" s="12" customFormat="1">
      <c r="B849" s="244"/>
      <c r="C849" s="245"/>
      <c r="D849" s="234" t="s">
        <v>185</v>
      </c>
      <c r="E849" s="246" t="s">
        <v>22</v>
      </c>
      <c r="F849" s="247" t="s">
        <v>1204</v>
      </c>
      <c r="G849" s="245"/>
      <c r="H849" s="246" t="s">
        <v>22</v>
      </c>
      <c r="I849" s="248"/>
      <c r="J849" s="245"/>
      <c r="K849" s="245"/>
      <c r="L849" s="249"/>
      <c r="M849" s="250"/>
      <c r="N849" s="251"/>
      <c r="O849" s="251"/>
      <c r="P849" s="251"/>
      <c r="Q849" s="251"/>
      <c r="R849" s="251"/>
      <c r="S849" s="251"/>
      <c r="T849" s="252"/>
      <c r="AT849" s="253" t="s">
        <v>185</v>
      </c>
      <c r="AU849" s="253" t="s">
        <v>87</v>
      </c>
      <c r="AV849" s="12" t="s">
        <v>24</v>
      </c>
      <c r="AW849" s="12" t="s">
        <v>41</v>
      </c>
      <c r="AX849" s="12" t="s">
        <v>78</v>
      </c>
      <c r="AY849" s="253" t="s">
        <v>168</v>
      </c>
    </row>
    <row r="850" s="11" customFormat="1">
      <c r="B850" s="232"/>
      <c r="C850" s="233"/>
      <c r="D850" s="234" t="s">
        <v>185</v>
      </c>
      <c r="E850" s="235" t="s">
        <v>22</v>
      </c>
      <c r="F850" s="236" t="s">
        <v>1205</v>
      </c>
      <c r="G850" s="233"/>
      <c r="H850" s="237">
        <v>0.995</v>
      </c>
      <c r="I850" s="238"/>
      <c r="J850" s="233"/>
      <c r="K850" s="233"/>
      <c r="L850" s="239"/>
      <c r="M850" s="240"/>
      <c r="N850" s="241"/>
      <c r="O850" s="241"/>
      <c r="P850" s="241"/>
      <c r="Q850" s="241"/>
      <c r="R850" s="241"/>
      <c r="S850" s="241"/>
      <c r="T850" s="242"/>
      <c r="AT850" s="243" t="s">
        <v>185</v>
      </c>
      <c r="AU850" s="243" t="s">
        <v>87</v>
      </c>
      <c r="AV850" s="11" t="s">
        <v>87</v>
      </c>
      <c r="AW850" s="11" t="s">
        <v>41</v>
      </c>
      <c r="AX850" s="11" t="s">
        <v>78</v>
      </c>
      <c r="AY850" s="243" t="s">
        <v>168</v>
      </c>
    </row>
    <row r="851" s="1" customFormat="1" ht="25.5" customHeight="1">
      <c r="B851" s="45"/>
      <c r="C851" s="220" t="s">
        <v>1206</v>
      </c>
      <c r="D851" s="220" t="s">
        <v>170</v>
      </c>
      <c r="E851" s="221" t="s">
        <v>1207</v>
      </c>
      <c r="F851" s="222" t="s">
        <v>1208</v>
      </c>
      <c r="G851" s="223" t="s">
        <v>183</v>
      </c>
      <c r="H851" s="224">
        <v>0.17599999999999999</v>
      </c>
      <c r="I851" s="225"/>
      <c r="J851" s="226">
        <f>ROUND(I851*H851,2)</f>
        <v>0</v>
      </c>
      <c r="K851" s="222" t="s">
        <v>174</v>
      </c>
      <c r="L851" s="71"/>
      <c r="M851" s="227" t="s">
        <v>22</v>
      </c>
      <c r="N851" s="228" t="s">
        <v>49</v>
      </c>
      <c r="O851" s="46"/>
      <c r="P851" s="229">
        <f>O851*H851</f>
        <v>0</v>
      </c>
      <c r="Q851" s="229">
        <v>2.2563399999999998</v>
      </c>
      <c r="R851" s="229">
        <f>Q851*H851</f>
        <v>0.39711583999999994</v>
      </c>
      <c r="S851" s="229">
        <v>0</v>
      </c>
      <c r="T851" s="230">
        <f>S851*H851</f>
        <v>0</v>
      </c>
      <c r="AR851" s="23" t="s">
        <v>175</v>
      </c>
      <c r="AT851" s="23" t="s">
        <v>170</v>
      </c>
      <c r="AU851" s="23" t="s">
        <v>87</v>
      </c>
      <c r="AY851" s="23" t="s">
        <v>168</v>
      </c>
      <c r="BE851" s="231">
        <f>IF(N851="základní",J851,0)</f>
        <v>0</v>
      </c>
      <c r="BF851" s="231">
        <f>IF(N851="snížená",J851,0)</f>
        <v>0</v>
      </c>
      <c r="BG851" s="231">
        <f>IF(N851="zákl. přenesená",J851,0)</f>
        <v>0</v>
      </c>
      <c r="BH851" s="231">
        <f>IF(N851="sníž. přenesená",J851,0)</f>
        <v>0</v>
      </c>
      <c r="BI851" s="231">
        <f>IF(N851="nulová",J851,0)</f>
        <v>0</v>
      </c>
      <c r="BJ851" s="23" t="s">
        <v>24</v>
      </c>
      <c r="BK851" s="231">
        <f>ROUND(I851*H851,2)</f>
        <v>0</v>
      </c>
      <c r="BL851" s="23" t="s">
        <v>175</v>
      </c>
      <c r="BM851" s="23" t="s">
        <v>1209</v>
      </c>
    </row>
    <row r="852" s="12" customFormat="1">
      <c r="B852" s="244"/>
      <c r="C852" s="245"/>
      <c r="D852" s="234" t="s">
        <v>185</v>
      </c>
      <c r="E852" s="246" t="s">
        <v>22</v>
      </c>
      <c r="F852" s="247" t="s">
        <v>1210</v>
      </c>
      <c r="G852" s="245"/>
      <c r="H852" s="246" t="s">
        <v>22</v>
      </c>
      <c r="I852" s="248"/>
      <c r="J852" s="245"/>
      <c r="K852" s="245"/>
      <c r="L852" s="249"/>
      <c r="M852" s="250"/>
      <c r="N852" s="251"/>
      <c r="O852" s="251"/>
      <c r="P852" s="251"/>
      <c r="Q852" s="251"/>
      <c r="R852" s="251"/>
      <c r="S852" s="251"/>
      <c r="T852" s="252"/>
      <c r="AT852" s="253" t="s">
        <v>185</v>
      </c>
      <c r="AU852" s="253" t="s">
        <v>87</v>
      </c>
      <c r="AV852" s="12" t="s">
        <v>24</v>
      </c>
      <c r="AW852" s="12" t="s">
        <v>41</v>
      </c>
      <c r="AX852" s="12" t="s">
        <v>78</v>
      </c>
      <c r="AY852" s="253" t="s">
        <v>168</v>
      </c>
    </row>
    <row r="853" s="11" customFormat="1">
      <c r="B853" s="232"/>
      <c r="C853" s="233"/>
      <c r="D853" s="234" t="s">
        <v>185</v>
      </c>
      <c r="E853" s="235" t="s">
        <v>22</v>
      </c>
      <c r="F853" s="236" t="s">
        <v>1211</v>
      </c>
      <c r="G853" s="233"/>
      <c r="H853" s="237">
        <v>0.17599999999999999</v>
      </c>
      <c r="I853" s="238"/>
      <c r="J853" s="233"/>
      <c r="K853" s="233"/>
      <c r="L853" s="239"/>
      <c r="M853" s="240"/>
      <c r="N853" s="241"/>
      <c r="O853" s="241"/>
      <c r="P853" s="241"/>
      <c r="Q853" s="241"/>
      <c r="R853" s="241"/>
      <c r="S853" s="241"/>
      <c r="T853" s="242"/>
      <c r="AT853" s="243" t="s">
        <v>185</v>
      </c>
      <c r="AU853" s="243" t="s">
        <v>87</v>
      </c>
      <c r="AV853" s="11" t="s">
        <v>87</v>
      </c>
      <c r="AW853" s="11" t="s">
        <v>41</v>
      </c>
      <c r="AX853" s="11" t="s">
        <v>78</v>
      </c>
      <c r="AY853" s="243" t="s">
        <v>168</v>
      </c>
    </row>
    <row r="854" s="1" customFormat="1" ht="25.5" customHeight="1">
      <c r="B854" s="45"/>
      <c r="C854" s="220" t="s">
        <v>1212</v>
      </c>
      <c r="D854" s="220" t="s">
        <v>170</v>
      </c>
      <c r="E854" s="221" t="s">
        <v>1213</v>
      </c>
      <c r="F854" s="222" t="s">
        <v>1214</v>
      </c>
      <c r="G854" s="223" t="s">
        <v>183</v>
      </c>
      <c r="H854" s="224">
        <v>1.5660000000000001</v>
      </c>
      <c r="I854" s="225"/>
      <c r="J854" s="226">
        <f>ROUND(I854*H854,2)</f>
        <v>0</v>
      </c>
      <c r="K854" s="222" t="s">
        <v>174</v>
      </c>
      <c r="L854" s="71"/>
      <c r="M854" s="227" t="s">
        <v>22</v>
      </c>
      <c r="N854" s="228" t="s">
        <v>49</v>
      </c>
      <c r="O854" s="46"/>
      <c r="P854" s="229">
        <f>O854*H854</f>
        <v>0</v>
      </c>
      <c r="Q854" s="229">
        <v>2.2563399999999998</v>
      </c>
      <c r="R854" s="229">
        <f>Q854*H854</f>
        <v>3.5334284399999998</v>
      </c>
      <c r="S854" s="229">
        <v>0</v>
      </c>
      <c r="T854" s="230">
        <f>S854*H854</f>
        <v>0</v>
      </c>
      <c r="AR854" s="23" t="s">
        <v>175</v>
      </c>
      <c r="AT854" s="23" t="s">
        <v>170</v>
      </c>
      <c r="AU854" s="23" t="s">
        <v>87</v>
      </c>
      <c r="AY854" s="23" t="s">
        <v>168</v>
      </c>
      <c r="BE854" s="231">
        <f>IF(N854="základní",J854,0)</f>
        <v>0</v>
      </c>
      <c r="BF854" s="231">
        <f>IF(N854="snížená",J854,0)</f>
        <v>0</v>
      </c>
      <c r="BG854" s="231">
        <f>IF(N854="zákl. přenesená",J854,0)</f>
        <v>0</v>
      </c>
      <c r="BH854" s="231">
        <f>IF(N854="sníž. přenesená",J854,0)</f>
        <v>0</v>
      </c>
      <c r="BI854" s="231">
        <f>IF(N854="nulová",J854,0)</f>
        <v>0</v>
      </c>
      <c r="BJ854" s="23" t="s">
        <v>24</v>
      </c>
      <c r="BK854" s="231">
        <f>ROUND(I854*H854,2)</f>
        <v>0</v>
      </c>
      <c r="BL854" s="23" t="s">
        <v>175</v>
      </c>
      <c r="BM854" s="23" t="s">
        <v>1215</v>
      </c>
    </row>
    <row r="855" s="12" customFormat="1">
      <c r="B855" s="244"/>
      <c r="C855" s="245"/>
      <c r="D855" s="234" t="s">
        <v>185</v>
      </c>
      <c r="E855" s="246" t="s">
        <v>22</v>
      </c>
      <c r="F855" s="247" t="s">
        <v>1216</v>
      </c>
      <c r="G855" s="245"/>
      <c r="H855" s="246" t="s">
        <v>22</v>
      </c>
      <c r="I855" s="248"/>
      <c r="J855" s="245"/>
      <c r="K855" s="245"/>
      <c r="L855" s="249"/>
      <c r="M855" s="250"/>
      <c r="N855" s="251"/>
      <c r="O855" s="251"/>
      <c r="P855" s="251"/>
      <c r="Q855" s="251"/>
      <c r="R855" s="251"/>
      <c r="S855" s="251"/>
      <c r="T855" s="252"/>
      <c r="AT855" s="253" t="s">
        <v>185</v>
      </c>
      <c r="AU855" s="253" t="s">
        <v>87</v>
      </c>
      <c r="AV855" s="12" t="s">
        <v>24</v>
      </c>
      <c r="AW855" s="12" t="s">
        <v>41</v>
      </c>
      <c r="AX855" s="12" t="s">
        <v>78</v>
      </c>
      <c r="AY855" s="253" t="s">
        <v>168</v>
      </c>
    </row>
    <row r="856" s="11" customFormat="1">
      <c r="B856" s="232"/>
      <c r="C856" s="233"/>
      <c r="D856" s="234" t="s">
        <v>185</v>
      </c>
      <c r="E856" s="235" t="s">
        <v>22</v>
      </c>
      <c r="F856" s="236" t="s">
        <v>1217</v>
      </c>
      <c r="G856" s="233"/>
      <c r="H856" s="237">
        <v>1.5660000000000001</v>
      </c>
      <c r="I856" s="238"/>
      <c r="J856" s="233"/>
      <c r="K856" s="233"/>
      <c r="L856" s="239"/>
      <c r="M856" s="240"/>
      <c r="N856" s="241"/>
      <c r="O856" s="241"/>
      <c r="P856" s="241"/>
      <c r="Q856" s="241"/>
      <c r="R856" s="241"/>
      <c r="S856" s="241"/>
      <c r="T856" s="242"/>
      <c r="AT856" s="243" t="s">
        <v>185</v>
      </c>
      <c r="AU856" s="243" t="s">
        <v>87</v>
      </c>
      <c r="AV856" s="11" t="s">
        <v>87</v>
      </c>
      <c r="AW856" s="11" t="s">
        <v>41</v>
      </c>
      <c r="AX856" s="11" t="s">
        <v>78</v>
      </c>
      <c r="AY856" s="243" t="s">
        <v>168</v>
      </c>
    </row>
    <row r="857" s="1" customFormat="1" ht="25.5" customHeight="1">
      <c r="B857" s="45"/>
      <c r="C857" s="220" t="s">
        <v>1218</v>
      </c>
      <c r="D857" s="220" t="s">
        <v>170</v>
      </c>
      <c r="E857" s="221" t="s">
        <v>1219</v>
      </c>
      <c r="F857" s="222" t="s">
        <v>1220</v>
      </c>
      <c r="G857" s="223" t="s">
        <v>183</v>
      </c>
      <c r="H857" s="224">
        <v>3</v>
      </c>
      <c r="I857" s="225"/>
      <c r="J857" s="226">
        <f>ROUND(I857*H857,2)</f>
        <v>0</v>
      </c>
      <c r="K857" s="222" t="s">
        <v>174</v>
      </c>
      <c r="L857" s="71"/>
      <c r="M857" s="227" t="s">
        <v>22</v>
      </c>
      <c r="N857" s="228" t="s">
        <v>49</v>
      </c>
      <c r="O857" s="46"/>
      <c r="P857" s="229">
        <f>O857*H857</f>
        <v>0</v>
      </c>
      <c r="Q857" s="229">
        <v>2.2563399999999998</v>
      </c>
      <c r="R857" s="229">
        <f>Q857*H857</f>
        <v>6.7690199999999994</v>
      </c>
      <c r="S857" s="229">
        <v>0</v>
      </c>
      <c r="T857" s="230">
        <f>S857*H857</f>
        <v>0</v>
      </c>
      <c r="AR857" s="23" t="s">
        <v>175</v>
      </c>
      <c r="AT857" s="23" t="s">
        <v>170</v>
      </c>
      <c r="AU857" s="23" t="s">
        <v>87</v>
      </c>
      <c r="AY857" s="23" t="s">
        <v>168</v>
      </c>
      <c r="BE857" s="231">
        <f>IF(N857="základní",J857,0)</f>
        <v>0</v>
      </c>
      <c r="BF857" s="231">
        <f>IF(N857="snížená",J857,0)</f>
        <v>0</v>
      </c>
      <c r="BG857" s="231">
        <f>IF(N857="zákl. přenesená",J857,0)</f>
        <v>0</v>
      </c>
      <c r="BH857" s="231">
        <f>IF(N857="sníž. přenesená",J857,0)</f>
        <v>0</v>
      </c>
      <c r="BI857" s="231">
        <f>IF(N857="nulová",J857,0)</f>
        <v>0</v>
      </c>
      <c r="BJ857" s="23" t="s">
        <v>24</v>
      </c>
      <c r="BK857" s="231">
        <f>ROUND(I857*H857,2)</f>
        <v>0</v>
      </c>
      <c r="BL857" s="23" t="s">
        <v>175</v>
      </c>
      <c r="BM857" s="23" t="s">
        <v>1221</v>
      </c>
    </row>
    <row r="858" s="1" customFormat="1" ht="25.5" customHeight="1">
      <c r="B858" s="45"/>
      <c r="C858" s="220" t="s">
        <v>1222</v>
      </c>
      <c r="D858" s="220" t="s">
        <v>170</v>
      </c>
      <c r="E858" s="221" t="s">
        <v>1223</v>
      </c>
      <c r="F858" s="222" t="s">
        <v>1224</v>
      </c>
      <c r="G858" s="223" t="s">
        <v>183</v>
      </c>
      <c r="H858" s="224">
        <v>3</v>
      </c>
      <c r="I858" s="225"/>
      <c r="J858" s="226">
        <f>ROUND(I858*H858,2)</f>
        <v>0</v>
      </c>
      <c r="K858" s="222" t="s">
        <v>174</v>
      </c>
      <c r="L858" s="71"/>
      <c r="M858" s="227" t="s">
        <v>22</v>
      </c>
      <c r="N858" s="228" t="s">
        <v>49</v>
      </c>
      <c r="O858" s="46"/>
      <c r="P858" s="229">
        <f>O858*H858</f>
        <v>0</v>
      </c>
      <c r="Q858" s="229">
        <v>2.2563399999999998</v>
      </c>
      <c r="R858" s="229">
        <f>Q858*H858</f>
        <v>6.7690199999999994</v>
      </c>
      <c r="S858" s="229">
        <v>0</v>
      </c>
      <c r="T858" s="230">
        <f>S858*H858</f>
        <v>0</v>
      </c>
      <c r="AR858" s="23" t="s">
        <v>175</v>
      </c>
      <c r="AT858" s="23" t="s">
        <v>170</v>
      </c>
      <c r="AU858" s="23" t="s">
        <v>87</v>
      </c>
      <c r="AY858" s="23" t="s">
        <v>168</v>
      </c>
      <c r="BE858" s="231">
        <f>IF(N858="základní",J858,0)</f>
        <v>0</v>
      </c>
      <c r="BF858" s="231">
        <f>IF(N858="snížená",J858,0)</f>
        <v>0</v>
      </c>
      <c r="BG858" s="231">
        <f>IF(N858="zákl. přenesená",J858,0)</f>
        <v>0</v>
      </c>
      <c r="BH858" s="231">
        <f>IF(N858="sníž. přenesená",J858,0)</f>
        <v>0</v>
      </c>
      <c r="BI858" s="231">
        <f>IF(N858="nulová",J858,0)</f>
        <v>0</v>
      </c>
      <c r="BJ858" s="23" t="s">
        <v>24</v>
      </c>
      <c r="BK858" s="231">
        <f>ROUND(I858*H858,2)</f>
        <v>0</v>
      </c>
      <c r="BL858" s="23" t="s">
        <v>175</v>
      </c>
      <c r="BM858" s="23" t="s">
        <v>1225</v>
      </c>
    </row>
    <row r="859" s="1" customFormat="1" ht="25.5" customHeight="1">
      <c r="B859" s="45"/>
      <c r="C859" s="220" t="s">
        <v>1226</v>
      </c>
      <c r="D859" s="220" t="s">
        <v>170</v>
      </c>
      <c r="E859" s="221" t="s">
        <v>1227</v>
      </c>
      <c r="F859" s="222" t="s">
        <v>1228</v>
      </c>
      <c r="G859" s="223" t="s">
        <v>183</v>
      </c>
      <c r="H859" s="224">
        <v>18.280000000000001</v>
      </c>
      <c r="I859" s="225"/>
      <c r="J859" s="226">
        <f>ROUND(I859*H859,2)</f>
        <v>0</v>
      </c>
      <c r="K859" s="222" t="s">
        <v>174</v>
      </c>
      <c r="L859" s="71"/>
      <c r="M859" s="227" t="s">
        <v>22</v>
      </c>
      <c r="N859" s="228" t="s">
        <v>49</v>
      </c>
      <c r="O859" s="46"/>
      <c r="P859" s="229">
        <f>O859*H859</f>
        <v>0</v>
      </c>
      <c r="Q859" s="229">
        <v>0</v>
      </c>
      <c r="R859" s="229">
        <f>Q859*H859</f>
        <v>0</v>
      </c>
      <c r="S859" s="229">
        <v>0</v>
      </c>
      <c r="T859" s="230">
        <f>S859*H859</f>
        <v>0</v>
      </c>
      <c r="AR859" s="23" t="s">
        <v>175</v>
      </c>
      <c r="AT859" s="23" t="s">
        <v>170</v>
      </c>
      <c r="AU859" s="23" t="s">
        <v>87</v>
      </c>
      <c r="AY859" s="23" t="s">
        <v>168</v>
      </c>
      <c r="BE859" s="231">
        <f>IF(N859="základní",J859,0)</f>
        <v>0</v>
      </c>
      <c r="BF859" s="231">
        <f>IF(N859="snížená",J859,0)</f>
        <v>0</v>
      </c>
      <c r="BG859" s="231">
        <f>IF(N859="zákl. přenesená",J859,0)</f>
        <v>0</v>
      </c>
      <c r="BH859" s="231">
        <f>IF(N859="sníž. přenesená",J859,0)</f>
        <v>0</v>
      </c>
      <c r="BI859" s="231">
        <f>IF(N859="nulová",J859,0)</f>
        <v>0</v>
      </c>
      <c r="BJ859" s="23" t="s">
        <v>24</v>
      </c>
      <c r="BK859" s="231">
        <f>ROUND(I859*H859,2)</f>
        <v>0</v>
      </c>
      <c r="BL859" s="23" t="s">
        <v>175</v>
      </c>
      <c r="BM859" s="23" t="s">
        <v>1229</v>
      </c>
    </row>
    <row r="860" s="1" customFormat="1" ht="38.25" customHeight="1">
      <c r="B860" s="45"/>
      <c r="C860" s="220" t="s">
        <v>1230</v>
      </c>
      <c r="D860" s="220" t="s">
        <v>170</v>
      </c>
      <c r="E860" s="221" t="s">
        <v>1231</v>
      </c>
      <c r="F860" s="222" t="s">
        <v>1232</v>
      </c>
      <c r="G860" s="223" t="s">
        <v>183</v>
      </c>
      <c r="H860" s="224">
        <v>0.17599999999999999</v>
      </c>
      <c r="I860" s="225"/>
      <c r="J860" s="226">
        <f>ROUND(I860*H860,2)</f>
        <v>0</v>
      </c>
      <c r="K860" s="222" t="s">
        <v>174</v>
      </c>
      <c r="L860" s="71"/>
      <c r="M860" s="227" t="s">
        <v>22</v>
      </c>
      <c r="N860" s="228" t="s">
        <v>49</v>
      </c>
      <c r="O860" s="46"/>
      <c r="P860" s="229">
        <f>O860*H860</f>
        <v>0</v>
      </c>
      <c r="Q860" s="229">
        <v>0</v>
      </c>
      <c r="R860" s="229">
        <f>Q860*H860</f>
        <v>0</v>
      </c>
      <c r="S860" s="229">
        <v>0</v>
      </c>
      <c r="T860" s="230">
        <f>S860*H860</f>
        <v>0</v>
      </c>
      <c r="AR860" s="23" t="s">
        <v>175</v>
      </c>
      <c r="AT860" s="23" t="s">
        <v>170</v>
      </c>
      <c r="AU860" s="23" t="s">
        <v>87</v>
      </c>
      <c r="AY860" s="23" t="s">
        <v>168</v>
      </c>
      <c r="BE860" s="231">
        <f>IF(N860="základní",J860,0)</f>
        <v>0</v>
      </c>
      <c r="BF860" s="231">
        <f>IF(N860="snížená",J860,0)</f>
        <v>0</v>
      </c>
      <c r="BG860" s="231">
        <f>IF(N860="zákl. přenesená",J860,0)</f>
        <v>0</v>
      </c>
      <c r="BH860" s="231">
        <f>IF(N860="sníž. přenesená",J860,0)</f>
        <v>0</v>
      </c>
      <c r="BI860" s="231">
        <f>IF(N860="nulová",J860,0)</f>
        <v>0</v>
      </c>
      <c r="BJ860" s="23" t="s">
        <v>24</v>
      </c>
      <c r="BK860" s="231">
        <f>ROUND(I860*H860,2)</f>
        <v>0</v>
      </c>
      <c r="BL860" s="23" t="s">
        <v>175</v>
      </c>
      <c r="BM860" s="23" t="s">
        <v>1233</v>
      </c>
    </row>
    <row r="861" s="1" customFormat="1" ht="38.25" customHeight="1">
      <c r="B861" s="45"/>
      <c r="C861" s="220" t="s">
        <v>1234</v>
      </c>
      <c r="D861" s="220" t="s">
        <v>170</v>
      </c>
      <c r="E861" s="221" t="s">
        <v>343</v>
      </c>
      <c r="F861" s="222" t="s">
        <v>344</v>
      </c>
      <c r="G861" s="223" t="s">
        <v>183</v>
      </c>
      <c r="H861" s="224">
        <v>1.5660000000000001</v>
      </c>
      <c r="I861" s="225"/>
      <c r="J861" s="226">
        <f>ROUND(I861*H861,2)</f>
        <v>0</v>
      </c>
      <c r="K861" s="222" t="s">
        <v>174</v>
      </c>
      <c r="L861" s="71"/>
      <c r="M861" s="227" t="s">
        <v>22</v>
      </c>
      <c r="N861" s="228" t="s">
        <v>49</v>
      </c>
      <c r="O861" s="46"/>
      <c r="P861" s="229">
        <f>O861*H861</f>
        <v>0</v>
      </c>
      <c r="Q861" s="229">
        <v>0</v>
      </c>
      <c r="R861" s="229">
        <f>Q861*H861</f>
        <v>0</v>
      </c>
      <c r="S861" s="229">
        <v>0</v>
      </c>
      <c r="T861" s="230">
        <f>S861*H861</f>
        <v>0</v>
      </c>
      <c r="AR861" s="23" t="s">
        <v>175</v>
      </c>
      <c r="AT861" s="23" t="s">
        <v>170</v>
      </c>
      <c r="AU861" s="23" t="s">
        <v>87</v>
      </c>
      <c r="AY861" s="23" t="s">
        <v>168</v>
      </c>
      <c r="BE861" s="231">
        <f>IF(N861="základní",J861,0)</f>
        <v>0</v>
      </c>
      <c r="BF861" s="231">
        <f>IF(N861="snížená",J861,0)</f>
        <v>0</v>
      </c>
      <c r="BG861" s="231">
        <f>IF(N861="zákl. přenesená",J861,0)</f>
        <v>0</v>
      </c>
      <c r="BH861" s="231">
        <f>IF(N861="sníž. přenesená",J861,0)</f>
        <v>0</v>
      </c>
      <c r="BI861" s="231">
        <f>IF(N861="nulová",J861,0)</f>
        <v>0</v>
      </c>
      <c r="BJ861" s="23" t="s">
        <v>24</v>
      </c>
      <c r="BK861" s="231">
        <f>ROUND(I861*H861,2)</f>
        <v>0</v>
      </c>
      <c r="BL861" s="23" t="s">
        <v>175</v>
      </c>
      <c r="BM861" s="23" t="s">
        <v>1235</v>
      </c>
    </row>
    <row r="862" s="1" customFormat="1" ht="16.5" customHeight="1">
      <c r="B862" s="45"/>
      <c r="C862" s="220" t="s">
        <v>1236</v>
      </c>
      <c r="D862" s="220" t="s">
        <v>170</v>
      </c>
      <c r="E862" s="221" t="s">
        <v>1237</v>
      </c>
      <c r="F862" s="222" t="s">
        <v>1238</v>
      </c>
      <c r="G862" s="223" t="s">
        <v>241</v>
      </c>
      <c r="H862" s="224">
        <v>0.75600000000000001</v>
      </c>
      <c r="I862" s="225"/>
      <c r="J862" s="226">
        <f>ROUND(I862*H862,2)</f>
        <v>0</v>
      </c>
      <c r="K862" s="222" t="s">
        <v>174</v>
      </c>
      <c r="L862" s="71"/>
      <c r="M862" s="227" t="s">
        <v>22</v>
      </c>
      <c r="N862" s="228" t="s">
        <v>49</v>
      </c>
      <c r="O862" s="46"/>
      <c r="P862" s="229">
        <f>O862*H862</f>
        <v>0</v>
      </c>
      <c r="Q862" s="229">
        <v>1.0530555952</v>
      </c>
      <c r="R862" s="229">
        <f>Q862*H862</f>
        <v>0.79611002997120006</v>
      </c>
      <c r="S862" s="229">
        <v>0</v>
      </c>
      <c r="T862" s="230">
        <f>S862*H862</f>
        <v>0</v>
      </c>
      <c r="AR862" s="23" t="s">
        <v>175</v>
      </c>
      <c r="AT862" s="23" t="s">
        <v>170</v>
      </c>
      <c r="AU862" s="23" t="s">
        <v>87</v>
      </c>
      <c r="AY862" s="23" t="s">
        <v>168</v>
      </c>
      <c r="BE862" s="231">
        <f>IF(N862="základní",J862,0)</f>
        <v>0</v>
      </c>
      <c r="BF862" s="231">
        <f>IF(N862="snížená",J862,0)</f>
        <v>0</v>
      </c>
      <c r="BG862" s="231">
        <f>IF(N862="zákl. přenesená",J862,0)</f>
        <v>0</v>
      </c>
      <c r="BH862" s="231">
        <f>IF(N862="sníž. přenesená",J862,0)</f>
        <v>0</v>
      </c>
      <c r="BI862" s="231">
        <f>IF(N862="nulová",J862,0)</f>
        <v>0</v>
      </c>
      <c r="BJ862" s="23" t="s">
        <v>24</v>
      </c>
      <c r="BK862" s="231">
        <f>ROUND(I862*H862,2)</f>
        <v>0</v>
      </c>
      <c r="BL862" s="23" t="s">
        <v>175</v>
      </c>
      <c r="BM862" s="23" t="s">
        <v>1239</v>
      </c>
    </row>
    <row r="863" s="12" customFormat="1">
      <c r="B863" s="244"/>
      <c r="C863" s="245"/>
      <c r="D863" s="234" t="s">
        <v>185</v>
      </c>
      <c r="E863" s="246" t="s">
        <v>22</v>
      </c>
      <c r="F863" s="247" t="s">
        <v>1240</v>
      </c>
      <c r="G863" s="245"/>
      <c r="H863" s="246" t="s">
        <v>22</v>
      </c>
      <c r="I863" s="248"/>
      <c r="J863" s="245"/>
      <c r="K863" s="245"/>
      <c r="L863" s="249"/>
      <c r="M863" s="250"/>
      <c r="N863" s="251"/>
      <c r="O863" s="251"/>
      <c r="P863" s="251"/>
      <c r="Q863" s="251"/>
      <c r="R863" s="251"/>
      <c r="S863" s="251"/>
      <c r="T863" s="252"/>
      <c r="AT863" s="253" t="s">
        <v>185</v>
      </c>
      <c r="AU863" s="253" t="s">
        <v>87</v>
      </c>
      <c r="AV863" s="12" t="s">
        <v>24</v>
      </c>
      <c r="AW863" s="12" t="s">
        <v>41</v>
      </c>
      <c r="AX863" s="12" t="s">
        <v>78</v>
      </c>
      <c r="AY863" s="253" t="s">
        <v>168</v>
      </c>
    </row>
    <row r="864" s="11" customFormat="1">
      <c r="B864" s="232"/>
      <c r="C864" s="233"/>
      <c r="D864" s="234" t="s">
        <v>185</v>
      </c>
      <c r="E864" s="235" t="s">
        <v>22</v>
      </c>
      <c r="F864" s="236" t="s">
        <v>1241</v>
      </c>
      <c r="G864" s="233"/>
      <c r="H864" s="237">
        <v>0.01</v>
      </c>
      <c r="I864" s="238"/>
      <c r="J864" s="233"/>
      <c r="K864" s="233"/>
      <c r="L864" s="239"/>
      <c r="M864" s="240"/>
      <c r="N864" s="241"/>
      <c r="O864" s="241"/>
      <c r="P864" s="241"/>
      <c r="Q864" s="241"/>
      <c r="R864" s="241"/>
      <c r="S864" s="241"/>
      <c r="T864" s="242"/>
      <c r="AT864" s="243" t="s">
        <v>185</v>
      </c>
      <c r="AU864" s="243" t="s">
        <v>87</v>
      </c>
      <c r="AV864" s="11" t="s">
        <v>87</v>
      </c>
      <c r="AW864" s="11" t="s">
        <v>41</v>
      </c>
      <c r="AX864" s="11" t="s">
        <v>78</v>
      </c>
      <c r="AY864" s="243" t="s">
        <v>168</v>
      </c>
    </row>
    <row r="865" s="12" customFormat="1">
      <c r="B865" s="244"/>
      <c r="C865" s="245"/>
      <c r="D865" s="234" t="s">
        <v>185</v>
      </c>
      <c r="E865" s="246" t="s">
        <v>22</v>
      </c>
      <c r="F865" s="247" t="s">
        <v>1242</v>
      </c>
      <c r="G865" s="245"/>
      <c r="H865" s="246" t="s">
        <v>22</v>
      </c>
      <c r="I865" s="248"/>
      <c r="J865" s="245"/>
      <c r="K865" s="245"/>
      <c r="L865" s="249"/>
      <c r="M865" s="250"/>
      <c r="N865" s="251"/>
      <c r="O865" s="251"/>
      <c r="P865" s="251"/>
      <c r="Q865" s="251"/>
      <c r="R865" s="251"/>
      <c r="S865" s="251"/>
      <c r="T865" s="252"/>
      <c r="AT865" s="253" t="s">
        <v>185</v>
      </c>
      <c r="AU865" s="253" t="s">
        <v>87</v>
      </c>
      <c r="AV865" s="12" t="s">
        <v>24</v>
      </c>
      <c r="AW865" s="12" t="s">
        <v>41</v>
      </c>
      <c r="AX865" s="12" t="s">
        <v>78</v>
      </c>
      <c r="AY865" s="253" t="s">
        <v>168</v>
      </c>
    </row>
    <row r="866" s="11" customFormat="1">
      <c r="B866" s="232"/>
      <c r="C866" s="233"/>
      <c r="D866" s="234" t="s">
        <v>185</v>
      </c>
      <c r="E866" s="235" t="s">
        <v>22</v>
      </c>
      <c r="F866" s="236" t="s">
        <v>1243</v>
      </c>
      <c r="G866" s="233"/>
      <c r="H866" s="237">
        <v>0.064000000000000001</v>
      </c>
      <c r="I866" s="238"/>
      <c r="J866" s="233"/>
      <c r="K866" s="233"/>
      <c r="L866" s="239"/>
      <c r="M866" s="240"/>
      <c r="N866" s="241"/>
      <c r="O866" s="241"/>
      <c r="P866" s="241"/>
      <c r="Q866" s="241"/>
      <c r="R866" s="241"/>
      <c r="S866" s="241"/>
      <c r="T866" s="242"/>
      <c r="AT866" s="243" t="s">
        <v>185</v>
      </c>
      <c r="AU866" s="243" t="s">
        <v>87</v>
      </c>
      <c r="AV866" s="11" t="s">
        <v>87</v>
      </c>
      <c r="AW866" s="11" t="s">
        <v>41</v>
      </c>
      <c r="AX866" s="11" t="s">
        <v>78</v>
      </c>
      <c r="AY866" s="243" t="s">
        <v>168</v>
      </c>
    </row>
    <row r="867" s="12" customFormat="1">
      <c r="B867" s="244"/>
      <c r="C867" s="245"/>
      <c r="D867" s="234" t="s">
        <v>185</v>
      </c>
      <c r="E867" s="246" t="s">
        <v>22</v>
      </c>
      <c r="F867" s="247" t="s">
        <v>1244</v>
      </c>
      <c r="G867" s="245"/>
      <c r="H867" s="246" t="s">
        <v>22</v>
      </c>
      <c r="I867" s="248"/>
      <c r="J867" s="245"/>
      <c r="K867" s="245"/>
      <c r="L867" s="249"/>
      <c r="M867" s="250"/>
      <c r="N867" s="251"/>
      <c r="O867" s="251"/>
      <c r="P867" s="251"/>
      <c r="Q867" s="251"/>
      <c r="R867" s="251"/>
      <c r="S867" s="251"/>
      <c r="T867" s="252"/>
      <c r="AT867" s="253" t="s">
        <v>185</v>
      </c>
      <c r="AU867" s="253" t="s">
        <v>87</v>
      </c>
      <c r="AV867" s="12" t="s">
        <v>24</v>
      </c>
      <c r="AW867" s="12" t="s">
        <v>41</v>
      </c>
      <c r="AX867" s="12" t="s">
        <v>78</v>
      </c>
      <c r="AY867" s="253" t="s">
        <v>168</v>
      </c>
    </row>
    <row r="868" s="11" customFormat="1">
      <c r="B868" s="232"/>
      <c r="C868" s="233"/>
      <c r="D868" s="234" t="s">
        <v>185</v>
      </c>
      <c r="E868" s="235" t="s">
        <v>22</v>
      </c>
      <c r="F868" s="236" t="s">
        <v>1245</v>
      </c>
      <c r="G868" s="233"/>
      <c r="H868" s="237">
        <v>0.14899999999999999</v>
      </c>
      <c r="I868" s="238"/>
      <c r="J868" s="233"/>
      <c r="K868" s="233"/>
      <c r="L868" s="239"/>
      <c r="M868" s="240"/>
      <c r="N868" s="241"/>
      <c r="O868" s="241"/>
      <c r="P868" s="241"/>
      <c r="Q868" s="241"/>
      <c r="R868" s="241"/>
      <c r="S868" s="241"/>
      <c r="T868" s="242"/>
      <c r="AT868" s="243" t="s">
        <v>185</v>
      </c>
      <c r="AU868" s="243" t="s">
        <v>87</v>
      </c>
      <c r="AV868" s="11" t="s">
        <v>87</v>
      </c>
      <c r="AW868" s="11" t="s">
        <v>41</v>
      </c>
      <c r="AX868" s="11" t="s">
        <v>78</v>
      </c>
      <c r="AY868" s="243" t="s">
        <v>168</v>
      </c>
    </row>
    <row r="869" s="12" customFormat="1">
      <c r="B869" s="244"/>
      <c r="C869" s="245"/>
      <c r="D869" s="234" t="s">
        <v>185</v>
      </c>
      <c r="E869" s="246" t="s">
        <v>22</v>
      </c>
      <c r="F869" s="247" t="s">
        <v>1246</v>
      </c>
      <c r="G869" s="245"/>
      <c r="H869" s="246" t="s">
        <v>22</v>
      </c>
      <c r="I869" s="248"/>
      <c r="J869" s="245"/>
      <c r="K869" s="245"/>
      <c r="L869" s="249"/>
      <c r="M869" s="250"/>
      <c r="N869" s="251"/>
      <c r="O869" s="251"/>
      <c r="P869" s="251"/>
      <c r="Q869" s="251"/>
      <c r="R869" s="251"/>
      <c r="S869" s="251"/>
      <c r="T869" s="252"/>
      <c r="AT869" s="253" t="s">
        <v>185</v>
      </c>
      <c r="AU869" s="253" t="s">
        <v>87</v>
      </c>
      <c r="AV869" s="12" t="s">
        <v>24</v>
      </c>
      <c r="AW869" s="12" t="s">
        <v>41</v>
      </c>
      <c r="AX869" s="12" t="s">
        <v>78</v>
      </c>
      <c r="AY869" s="253" t="s">
        <v>168</v>
      </c>
    </row>
    <row r="870" s="11" customFormat="1">
      <c r="B870" s="232"/>
      <c r="C870" s="233"/>
      <c r="D870" s="234" t="s">
        <v>185</v>
      </c>
      <c r="E870" s="235" t="s">
        <v>22</v>
      </c>
      <c r="F870" s="236" t="s">
        <v>1247</v>
      </c>
      <c r="G870" s="233"/>
      <c r="H870" s="237">
        <v>0.083000000000000004</v>
      </c>
      <c r="I870" s="238"/>
      <c r="J870" s="233"/>
      <c r="K870" s="233"/>
      <c r="L870" s="239"/>
      <c r="M870" s="240"/>
      <c r="N870" s="241"/>
      <c r="O870" s="241"/>
      <c r="P870" s="241"/>
      <c r="Q870" s="241"/>
      <c r="R870" s="241"/>
      <c r="S870" s="241"/>
      <c r="T870" s="242"/>
      <c r="AT870" s="243" t="s">
        <v>185</v>
      </c>
      <c r="AU870" s="243" t="s">
        <v>87</v>
      </c>
      <c r="AV870" s="11" t="s">
        <v>87</v>
      </c>
      <c r="AW870" s="11" t="s">
        <v>41</v>
      </c>
      <c r="AX870" s="11" t="s">
        <v>78</v>
      </c>
      <c r="AY870" s="243" t="s">
        <v>168</v>
      </c>
    </row>
    <row r="871" s="12" customFormat="1">
      <c r="B871" s="244"/>
      <c r="C871" s="245"/>
      <c r="D871" s="234" t="s">
        <v>185</v>
      </c>
      <c r="E871" s="246" t="s">
        <v>22</v>
      </c>
      <c r="F871" s="247" t="s">
        <v>1248</v>
      </c>
      <c r="G871" s="245"/>
      <c r="H871" s="246" t="s">
        <v>22</v>
      </c>
      <c r="I871" s="248"/>
      <c r="J871" s="245"/>
      <c r="K871" s="245"/>
      <c r="L871" s="249"/>
      <c r="M871" s="250"/>
      <c r="N871" s="251"/>
      <c r="O871" s="251"/>
      <c r="P871" s="251"/>
      <c r="Q871" s="251"/>
      <c r="R871" s="251"/>
      <c r="S871" s="251"/>
      <c r="T871" s="252"/>
      <c r="AT871" s="253" t="s">
        <v>185</v>
      </c>
      <c r="AU871" s="253" t="s">
        <v>87</v>
      </c>
      <c r="AV871" s="12" t="s">
        <v>24</v>
      </c>
      <c r="AW871" s="12" t="s">
        <v>41</v>
      </c>
      <c r="AX871" s="12" t="s">
        <v>78</v>
      </c>
      <c r="AY871" s="253" t="s">
        <v>168</v>
      </c>
    </row>
    <row r="872" s="11" customFormat="1">
      <c r="B872" s="232"/>
      <c r="C872" s="233"/>
      <c r="D872" s="234" t="s">
        <v>185</v>
      </c>
      <c r="E872" s="235" t="s">
        <v>22</v>
      </c>
      <c r="F872" s="236" t="s">
        <v>1249</v>
      </c>
      <c r="G872" s="233"/>
      <c r="H872" s="237">
        <v>0.090999999999999998</v>
      </c>
      <c r="I872" s="238"/>
      <c r="J872" s="233"/>
      <c r="K872" s="233"/>
      <c r="L872" s="239"/>
      <c r="M872" s="240"/>
      <c r="N872" s="241"/>
      <c r="O872" s="241"/>
      <c r="P872" s="241"/>
      <c r="Q872" s="241"/>
      <c r="R872" s="241"/>
      <c r="S872" s="241"/>
      <c r="T872" s="242"/>
      <c r="AT872" s="243" t="s">
        <v>185</v>
      </c>
      <c r="AU872" s="243" t="s">
        <v>87</v>
      </c>
      <c r="AV872" s="11" t="s">
        <v>87</v>
      </c>
      <c r="AW872" s="11" t="s">
        <v>41</v>
      </c>
      <c r="AX872" s="11" t="s">
        <v>78</v>
      </c>
      <c r="AY872" s="243" t="s">
        <v>168</v>
      </c>
    </row>
    <row r="873" s="11" customFormat="1">
      <c r="B873" s="232"/>
      <c r="C873" s="233"/>
      <c r="D873" s="234" t="s">
        <v>185</v>
      </c>
      <c r="E873" s="235" t="s">
        <v>22</v>
      </c>
      <c r="F873" s="236" t="s">
        <v>1250</v>
      </c>
      <c r="G873" s="233"/>
      <c r="H873" s="237">
        <v>0.099000000000000005</v>
      </c>
      <c r="I873" s="238"/>
      <c r="J873" s="233"/>
      <c r="K873" s="233"/>
      <c r="L873" s="239"/>
      <c r="M873" s="240"/>
      <c r="N873" s="241"/>
      <c r="O873" s="241"/>
      <c r="P873" s="241"/>
      <c r="Q873" s="241"/>
      <c r="R873" s="241"/>
      <c r="S873" s="241"/>
      <c r="T873" s="242"/>
      <c r="AT873" s="243" t="s">
        <v>185</v>
      </c>
      <c r="AU873" s="243" t="s">
        <v>87</v>
      </c>
      <c r="AV873" s="11" t="s">
        <v>87</v>
      </c>
      <c r="AW873" s="11" t="s">
        <v>41</v>
      </c>
      <c r="AX873" s="11" t="s">
        <v>78</v>
      </c>
      <c r="AY873" s="243" t="s">
        <v>168</v>
      </c>
    </row>
    <row r="874" s="11" customFormat="1">
      <c r="B874" s="232"/>
      <c r="C874" s="233"/>
      <c r="D874" s="234" t="s">
        <v>185</v>
      </c>
      <c r="E874" s="235" t="s">
        <v>22</v>
      </c>
      <c r="F874" s="236" t="s">
        <v>1250</v>
      </c>
      <c r="G874" s="233"/>
      <c r="H874" s="237">
        <v>0.099000000000000005</v>
      </c>
      <c r="I874" s="238"/>
      <c r="J874" s="233"/>
      <c r="K874" s="233"/>
      <c r="L874" s="239"/>
      <c r="M874" s="240"/>
      <c r="N874" s="241"/>
      <c r="O874" s="241"/>
      <c r="P874" s="241"/>
      <c r="Q874" s="241"/>
      <c r="R874" s="241"/>
      <c r="S874" s="241"/>
      <c r="T874" s="242"/>
      <c r="AT874" s="243" t="s">
        <v>185</v>
      </c>
      <c r="AU874" s="243" t="s">
        <v>87</v>
      </c>
      <c r="AV874" s="11" t="s">
        <v>87</v>
      </c>
      <c r="AW874" s="11" t="s">
        <v>41</v>
      </c>
      <c r="AX874" s="11" t="s">
        <v>78</v>
      </c>
      <c r="AY874" s="243" t="s">
        <v>168</v>
      </c>
    </row>
    <row r="875" s="12" customFormat="1">
      <c r="B875" s="244"/>
      <c r="C875" s="245"/>
      <c r="D875" s="234" t="s">
        <v>185</v>
      </c>
      <c r="E875" s="246" t="s">
        <v>22</v>
      </c>
      <c r="F875" s="247" t="s">
        <v>1251</v>
      </c>
      <c r="G875" s="245"/>
      <c r="H875" s="246" t="s">
        <v>22</v>
      </c>
      <c r="I875" s="248"/>
      <c r="J875" s="245"/>
      <c r="K875" s="245"/>
      <c r="L875" s="249"/>
      <c r="M875" s="250"/>
      <c r="N875" s="251"/>
      <c r="O875" s="251"/>
      <c r="P875" s="251"/>
      <c r="Q875" s="251"/>
      <c r="R875" s="251"/>
      <c r="S875" s="251"/>
      <c r="T875" s="252"/>
      <c r="AT875" s="253" t="s">
        <v>185</v>
      </c>
      <c r="AU875" s="253" t="s">
        <v>87</v>
      </c>
      <c r="AV875" s="12" t="s">
        <v>24</v>
      </c>
      <c r="AW875" s="12" t="s">
        <v>41</v>
      </c>
      <c r="AX875" s="12" t="s">
        <v>78</v>
      </c>
      <c r="AY875" s="253" t="s">
        <v>168</v>
      </c>
    </row>
    <row r="876" s="11" customFormat="1">
      <c r="B876" s="232"/>
      <c r="C876" s="233"/>
      <c r="D876" s="234" t="s">
        <v>185</v>
      </c>
      <c r="E876" s="235" t="s">
        <v>22</v>
      </c>
      <c r="F876" s="236" t="s">
        <v>1252</v>
      </c>
      <c r="G876" s="233"/>
      <c r="H876" s="237">
        <v>0.025999999999999999</v>
      </c>
      <c r="I876" s="238"/>
      <c r="J876" s="233"/>
      <c r="K876" s="233"/>
      <c r="L876" s="239"/>
      <c r="M876" s="240"/>
      <c r="N876" s="241"/>
      <c r="O876" s="241"/>
      <c r="P876" s="241"/>
      <c r="Q876" s="241"/>
      <c r="R876" s="241"/>
      <c r="S876" s="241"/>
      <c r="T876" s="242"/>
      <c r="AT876" s="243" t="s">
        <v>185</v>
      </c>
      <c r="AU876" s="243" t="s">
        <v>87</v>
      </c>
      <c r="AV876" s="11" t="s">
        <v>87</v>
      </c>
      <c r="AW876" s="11" t="s">
        <v>41</v>
      </c>
      <c r="AX876" s="11" t="s">
        <v>78</v>
      </c>
      <c r="AY876" s="243" t="s">
        <v>168</v>
      </c>
    </row>
    <row r="877" s="11" customFormat="1">
      <c r="B877" s="232"/>
      <c r="C877" s="233"/>
      <c r="D877" s="234" t="s">
        <v>185</v>
      </c>
      <c r="E877" s="235" t="s">
        <v>22</v>
      </c>
      <c r="F877" s="236" t="s">
        <v>1253</v>
      </c>
      <c r="G877" s="233"/>
      <c r="H877" s="237">
        <v>0.0080000000000000002</v>
      </c>
      <c r="I877" s="238"/>
      <c r="J877" s="233"/>
      <c r="K877" s="233"/>
      <c r="L877" s="239"/>
      <c r="M877" s="240"/>
      <c r="N877" s="241"/>
      <c r="O877" s="241"/>
      <c r="P877" s="241"/>
      <c r="Q877" s="241"/>
      <c r="R877" s="241"/>
      <c r="S877" s="241"/>
      <c r="T877" s="242"/>
      <c r="AT877" s="243" t="s">
        <v>185</v>
      </c>
      <c r="AU877" s="243" t="s">
        <v>87</v>
      </c>
      <c r="AV877" s="11" t="s">
        <v>87</v>
      </c>
      <c r="AW877" s="11" t="s">
        <v>41</v>
      </c>
      <c r="AX877" s="11" t="s">
        <v>78</v>
      </c>
      <c r="AY877" s="243" t="s">
        <v>168</v>
      </c>
    </row>
    <row r="878" s="11" customFormat="1">
      <c r="B878" s="232"/>
      <c r="C878" s="233"/>
      <c r="D878" s="234" t="s">
        <v>185</v>
      </c>
      <c r="E878" s="235" t="s">
        <v>22</v>
      </c>
      <c r="F878" s="236" t="s">
        <v>1254</v>
      </c>
      <c r="G878" s="233"/>
      <c r="H878" s="237">
        <v>0.023</v>
      </c>
      <c r="I878" s="238"/>
      <c r="J878" s="233"/>
      <c r="K878" s="233"/>
      <c r="L878" s="239"/>
      <c r="M878" s="240"/>
      <c r="N878" s="241"/>
      <c r="O878" s="241"/>
      <c r="P878" s="241"/>
      <c r="Q878" s="241"/>
      <c r="R878" s="241"/>
      <c r="S878" s="241"/>
      <c r="T878" s="242"/>
      <c r="AT878" s="243" t="s">
        <v>185</v>
      </c>
      <c r="AU878" s="243" t="s">
        <v>87</v>
      </c>
      <c r="AV878" s="11" t="s">
        <v>87</v>
      </c>
      <c r="AW878" s="11" t="s">
        <v>41</v>
      </c>
      <c r="AX878" s="11" t="s">
        <v>78</v>
      </c>
      <c r="AY878" s="243" t="s">
        <v>168</v>
      </c>
    </row>
    <row r="879" s="11" customFormat="1">
      <c r="B879" s="232"/>
      <c r="C879" s="233"/>
      <c r="D879" s="234" t="s">
        <v>185</v>
      </c>
      <c r="E879" s="235" t="s">
        <v>22</v>
      </c>
      <c r="F879" s="236" t="s">
        <v>1253</v>
      </c>
      <c r="G879" s="233"/>
      <c r="H879" s="237">
        <v>0.0080000000000000002</v>
      </c>
      <c r="I879" s="238"/>
      <c r="J879" s="233"/>
      <c r="K879" s="233"/>
      <c r="L879" s="239"/>
      <c r="M879" s="240"/>
      <c r="N879" s="241"/>
      <c r="O879" s="241"/>
      <c r="P879" s="241"/>
      <c r="Q879" s="241"/>
      <c r="R879" s="241"/>
      <c r="S879" s="241"/>
      <c r="T879" s="242"/>
      <c r="AT879" s="243" t="s">
        <v>185</v>
      </c>
      <c r="AU879" s="243" t="s">
        <v>87</v>
      </c>
      <c r="AV879" s="11" t="s">
        <v>87</v>
      </c>
      <c r="AW879" s="11" t="s">
        <v>41</v>
      </c>
      <c r="AX879" s="11" t="s">
        <v>78</v>
      </c>
      <c r="AY879" s="243" t="s">
        <v>168</v>
      </c>
    </row>
    <row r="880" s="11" customFormat="1">
      <c r="B880" s="232"/>
      <c r="C880" s="233"/>
      <c r="D880" s="234" t="s">
        <v>185</v>
      </c>
      <c r="E880" s="235" t="s">
        <v>22</v>
      </c>
      <c r="F880" s="236" t="s">
        <v>1254</v>
      </c>
      <c r="G880" s="233"/>
      <c r="H880" s="237">
        <v>0.023</v>
      </c>
      <c r="I880" s="238"/>
      <c r="J880" s="233"/>
      <c r="K880" s="233"/>
      <c r="L880" s="239"/>
      <c r="M880" s="240"/>
      <c r="N880" s="241"/>
      <c r="O880" s="241"/>
      <c r="P880" s="241"/>
      <c r="Q880" s="241"/>
      <c r="R880" s="241"/>
      <c r="S880" s="241"/>
      <c r="T880" s="242"/>
      <c r="AT880" s="243" t="s">
        <v>185</v>
      </c>
      <c r="AU880" s="243" t="s">
        <v>87</v>
      </c>
      <c r="AV880" s="11" t="s">
        <v>87</v>
      </c>
      <c r="AW880" s="11" t="s">
        <v>41</v>
      </c>
      <c r="AX880" s="11" t="s">
        <v>78</v>
      </c>
      <c r="AY880" s="243" t="s">
        <v>168</v>
      </c>
    </row>
    <row r="881" s="11" customFormat="1">
      <c r="B881" s="232"/>
      <c r="C881" s="233"/>
      <c r="D881" s="234" t="s">
        <v>185</v>
      </c>
      <c r="E881" s="235" t="s">
        <v>22</v>
      </c>
      <c r="F881" s="236" t="s">
        <v>1253</v>
      </c>
      <c r="G881" s="233"/>
      <c r="H881" s="237">
        <v>0.0080000000000000002</v>
      </c>
      <c r="I881" s="238"/>
      <c r="J881" s="233"/>
      <c r="K881" s="233"/>
      <c r="L881" s="239"/>
      <c r="M881" s="240"/>
      <c r="N881" s="241"/>
      <c r="O881" s="241"/>
      <c r="P881" s="241"/>
      <c r="Q881" s="241"/>
      <c r="R881" s="241"/>
      <c r="S881" s="241"/>
      <c r="T881" s="242"/>
      <c r="AT881" s="243" t="s">
        <v>185</v>
      </c>
      <c r="AU881" s="243" t="s">
        <v>87</v>
      </c>
      <c r="AV881" s="11" t="s">
        <v>87</v>
      </c>
      <c r="AW881" s="11" t="s">
        <v>41</v>
      </c>
      <c r="AX881" s="11" t="s">
        <v>78</v>
      </c>
      <c r="AY881" s="243" t="s">
        <v>168</v>
      </c>
    </row>
    <row r="882" s="12" customFormat="1">
      <c r="B882" s="244"/>
      <c r="C882" s="245"/>
      <c r="D882" s="234" t="s">
        <v>185</v>
      </c>
      <c r="E882" s="246" t="s">
        <v>22</v>
      </c>
      <c r="F882" s="247" t="s">
        <v>1255</v>
      </c>
      <c r="G882" s="245"/>
      <c r="H882" s="246" t="s">
        <v>22</v>
      </c>
      <c r="I882" s="248"/>
      <c r="J882" s="245"/>
      <c r="K882" s="245"/>
      <c r="L882" s="249"/>
      <c r="M882" s="250"/>
      <c r="N882" s="251"/>
      <c r="O882" s="251"/>
      <c r="P882" s="251"/>
      <c r="Q882" s="251"/>
      <c r="R882" s="251"/>
      <c r="S882" s="251"/>
      <c r="T882" s="252"/>
      <c r="AT882" s="253" t="s">
        <v>185</v>
      </c>
      <c r="AU882" s="253" t="s">
        <v>87</v>
      </c>
      <c r="AV882" s="12" t="s">
        <v>24</v>
      </c>
      <c r="AW882" s="12" t="s">
        <v>41</v>
      </c>
      <c r="AX882" s="12" t="s">
        <v>78</v>
      </c>
      <c r="AY882" s="253" t="s">
        <v>168</v>
      </c>
    </row>
    <row r="883" s="11" customFormat="1">
      <c r="B883" s="232"/>
      <c r="C883" s="233"/>
      <c r="D883" s="234" t="s">
        <v>185</v>
      </c>
      <c r="E883" s="235" t="s">
        <v>22</v>
      </c>
      <c r="F883" s="236" t="s">
        <v>1256</v>
      </c>
      <c r="G883" s="233"/>
      <c r="H883" s="237">
        <v>0.045999999999999999</v>
      </c>
      <c r="I883" s="238"/>
      <c r="J883" s="233"/>
      <c r="K883" s="233"/>
      <c r="L883" s="239"/>
      <c r="M883" s="240"/>
      <c r="N883" s="241"/>
      <c r="O883" s="241"/>
      <c r="P883" s="241"/>
      <c r="Q883" s="241"/>
      <c r="R883" s="241"/>
      <c r="S883" s="241"/>
      <c r="T883" s="242"/>
      <c r="AT883" s="243" t="s">
        <v>185</v>
      </c>
      <c r="AU883" s="243" t="s">
        <v>87</v>
      </c>
      <c r="AV883" s="11" t="s">
        <v>87</v>
      </c>
      <c r="AW883" s="11" t="s">
        <v>41</v>
      </c>
      <c r="AX883" s="11" t="s">
        <v>78</v>
      </c>
      <c r="AY883" s="243" t="s">
        <v>168</v>
      </c>
    </row>
    <row r="884" s="12" customFormat="1">
      <c r="B884" s="244"/>
      <c r="C884" s="245"/>
      <c r="D884" s="234" t="s">
        <v>185</v>
      </c>
      <c r="E884" s="246" t="s">
        <v>22</v>
      </c>
      <c r="F884" s="247" t="s">
        <v>1257</v>
      </c>
      <c r="G884" s="245"/>
      <c r="H884" s="246" t="s">
        <v>22</v>
      </c>
      <c r="I884" s="248"/>
      <c r="J884" s="245"/>
      <c r="K884" s="245"/>
      <c r="L884" s="249"/>
      <c r="M884" s="250"/>
      <c r="N884" s="251"/>
      <c r="O884" s="251"/>
      <c r="P884" s="251"/>
      <c r="Q884" s="251"/>
      <c r="R884" s="251"/>
      <c r="S884" s="251"/>
      <c r="T884" s="252"/>
      <c r="AT884" s="253" t="s">
        <v>185</v>
      </c>
      <c r="AU884" s="253" t="s">
        <v>87</v>
      </c>
      <c r="AV884" s="12" t="s">
        <v>24</v>
      </c>
      <c r="AW884" s="12" t="s">
        <v>41</v>
      </c>
      <c r="AX884" s="12" t="s">
        <v>78</v>
      </c>
      <c r="AY884" s="253" t="s">
        <v>168</v>
      </c>
    </row>
    <row r="885" s="11" customFormat="1">
      <c r="B885" s="232"/>
      <c r="C885" s="233"/>
      <c r="D885" s="234" t="s">
        <v>185</v>
      </c>
      <c r="E885" s="235" t="s">
        <v>22</v>
      </c>
      <c r="F885" s="236" t="s">
        <v>1258</v>
      </c>
      <c r="G885" s="233"/>
      <c r="H885" s="237">
        <v>0.019</v>
      </c>
      <c r="I885" s="238"/>
      <c r="J885" s="233"/>
      <c r="K885" s="233"/>
      <c r="L885" s="239"/>
      <c r="M885" s="240"/>
      <c r="N885" s="241"/>
      <c r="O885" s="241"/>
      <c r="P885" s="241"/>
      <c r="Q885" s="241"/>
      <c r="R885" s="241"/>
      <c r="S885" s="241"/>
      <c r="T885" s="242"/>
      <c r="AT885" s="243" t="s">
        <v>185</v>
      </c>
      <c r="AU885" s="243" t="s">
        <v>87</v>
      </c>
      <c r="AV885" s="11" t="s">
        <v>87</v>
      </c>
      <c r="AW885" s="11" t="s">
        <v>41</v>
      </c>
      <c r="AX885" s="11" t="s">
        <v>78</v>
      </c>
      <c r="AY885" s="243" t="s">
        <v>168</v>
      </c>
    </row>
    <row r="886" s="1" customFormat="1" ht="16.5" customHeight="1">
      <c r="B886" s="45"/>
      <c r="C886" s="220" t="s">
        <v>1259</v>
      </c>
      <c r="D886" s="220" t="s">
        <v>170</v>
      </c>
      <c r="E886" s="221" t="s">
        <v>1260</v>
      </c>
      <c r="F886" s="222" t="s">
        <v>1261</v>
      </c>
      <c r="G886" s="223" t="s">
        <v>247</v>
      </c>
      <c r="H886" s="224">
        <v>80.129999999999995</v>
      </c>
      <c r="I886" s="225"/>
      <c r="J886" s="226">
        <f>ROUND(I886*H886,2)</f>
        <v>0</v>
      </c>
      <c r="K886" s="222" t="s">
        <v>174</v>
      </c>
      <c r="L886" s="71"/>
      <c r="M886" s="227" t="s">
        <v>22</v>
      </c>
      <c r="N886" s="228" t="s">
        <v>49</v>
      </c>
      <c r="O886" s="46"/>
      <c r="P886" s="229">
        <f>O886*H886</f>
        <v>0</v>
      </c>
      <c r="Q886" s="229">
        <v>0.020400000000000001</v>
      </c>
      <c r="R886" s="229">
        <f>Q886*H886</f>
        <v>1.634652</v>
      </c>
      <c r="S886" s="229">
        <v>0</v>
      </c>
      <c r="T886" s="230">
        <f>S886*H886</f>
        <v>0</v>
      </c>
      <c r="AR886" s="23" t="s">
        <v>175</v>
      </c>
      <c r="AT886" s="23" t="s">
        <v>170</v>
      </c>
      <c r="AU886" s="23" t="s">
        <v>87</v>
      </c>
      <c r="AY886" s="23" t="s">
        <v>168</v>
      </c>
      <c r="BE886" s="231">
        <f>IF(N886="základní",J886,0)</f>
        <v>0</v>
      </c>
      <c r="BF886" s="231">
        <f>IF(N886="snížená",J886,0)</f>
        <v>0</v>
      </c>
      <c r="BG886" s="231">
        <f>IF(N886="zákl. přenesená",J886,0)</f>
        <v>0</v>
      </c>
      <c r="BH886" s="231">
        <f>IF(N886="sníž. přenesená",J886,0)</f>
        <v>0</v>
      </c>
      <c r="BI886" s="231">
        <f>IF(N886="nulová",J886,0)</f>
        <v>0</v>
      </c>
      <c r="BJ886" s="23" t="s">
        <v>24</v>
      </c>
      <c r="BK886" s="231">
        <f>ROUND(I886*H886,2)</f>
        <v>0</v>
      </c>
      <c r="BL886" s="23" t="s">
        <v>175</v>
      </c>
      <c r="BM886" s="23" t="s">
        <v>1262</v>
      </c>
    </row>
    <row r="887" s="12" customFormat="1">
      <c r="B887" s="244"/>
      <c r="C887" s="245"/>
      <c r="D887" s="234" t="s">
        <v>185</v>
      </c>
      <c r="E887" s="246" t="s">
        <v>22</v>
      </c>
      <c r="F887" s="247" t="s">
        <v>1263</v>
      </c>
      <c r="G887" s="245"/>
      <c r="H887" s="246" t="s">
        <v>22</v>
      </c>
      <c r="I887" s="248"/>
      <c r="J887" s="245"/>
      <c r="K887" s="245"/>
      <c r="L887" s="249"/>
      <c r="M887" s="250"/>
      <c r="N887" s="251"/>
      <c r="O887" s="251"/>
      <c r="P887" s="251"/>
      <c r="Q887" s="251"/>
      <c r="R887" s="251"/>
      <c r="S887" s="251"/>
      <c r="T887" s="252"/>
      <c r="AT887" s="253" t="s">
        <v>185</v>
      </c>
      <c r="AU887" s="253" t="s">
        <v>87</v>
      </c>
      <c r="AV887" s="12" t="s">
        <v>24</v>
      </c>
      <c r="AW887" s="12" t="s">
        <v>41</v>
      </c>
      <c r="AX887" s="12" t="s">
        <v>78</v>
      </c>
      <c r="AY887" s="253" t="s">
        <v>168</v>
      </c>
    </row>
    <row r="888" s="11" customFormat="1">
      <c r="B888" s="232"/>
      <c r="C888" s="233"/>
      <c r="D888" s="234" t="s">
        <v>185</v>
      </c>
      <c r="E888" s="235" t="s">
        <v>22</v>
      </c>
      <c r="F888" s="236" t="s">
        <v>1264</v>
      </c>
      <c r="G888" s="233"/>
      <c r="H888" s="237">
        <v>80.129999999999995</v>
      </c>
      <c r="I888" s="238"/>
      <c r="J888" s="233"/>
      <c r="K888" s="233"/>
      <c r="L888" s="239"/>
      <c r="M888" s="240"/>
      <c r="N888" s="241"/>
      <c r="O888" s="241"/>
      <c r="P888" s="241"/>
      <c r="Q888" s="241"/>
      <c r="R888" s="241"/>
      <c r="S888" s="241"/>
      <c r="T888" s="242"/>
      <c r="AT888" s="243" t="s">
        <v>185</v>
      </c>
      <c r="AU888" s="243" t="s">
        <v>87</v>
      </c>
      <c r="AV888" s="11" t="s">
        <v>87</v>
      </c>
      <c r="AW888" s="11" t="s">
        <v>41</v>
      </c>
      <c r="AX888" s="11" t="s">
        <v>78</v>
      </c>
      <c r="AY888" s="243" t="s">
        <v>168</v>
      </c>
    </row>
    <row r="889" s="1" customFormat="1" ht="63.75" customHeight="1">
      <c r="B889" s="45"/>
      <c r="C889" s="220" t="s">
        <v>1265</v>
      </c>
      <c r="D889" s="220" t="s">
        <v>170</v>
      </c>
      <c r="E889" s="221" t="s">
        <v>1266</v>
      </c>
      <c r="F889" s="222" t="s">
        <v>1267</v>
      </c>
      <c r="G889" s="223" t="s">
        <v>183</v>
      </c>
      <c r="H889" s="224">
        <v>2.5699999999999998</v>
      </c>
      <c r="I889" s="225"/>
      <c r="J889" s="226">
        <f>ROUND(I889*H889,2)</f>
        <v>0</v>
      </c>
      <c r="K889" s="222" t="s">
        <v>174</v>
      </c>
      <c r="L889" s="71"/>
      <c r="M889" s="227" t="s">
        <v>22</v>
      </c>
      <c r="N889" s="228" t="s">
        <v>49</v>
      </c>
      <c r="O889" s="46"/>
      <c r="P889" s="229">
        <f>O889*H889</f>
        <v>0</v>
      </c>
      <c r="Q889" s="229">
        <v>1.8999999999999999</v>
      </c>
      <c r="R889" s="229">
        <f>Q889*H889</f>
        <v>4.8829999999999991</v>
      </c>
      <c r="S889" s="229">
        <v>0</v>
      </c>
      <c r="T889" s="230">
        <f>S889*H889</f>
        <v>0</v>
      </c>
      <c r="AR889" s="23" t="s">
        <v>175</v>
      </c>
      <c r="AT889" s="23" t="s">
        <v>170</v>
      </c>
      <c r="AU889" s="23" t="s">
        <v>87</v>
      </c>
      <c r="AY889" s="23" t="s">
        <v>168</v>
      </c>
      <c r="BE889" s="231">
        <f>IF(N889="základní",J889,0)</f>
        <v>0</v>
      </c>
      <c r="BF889" s="231">
        <f>IF(N889="snížená",J889,0)</f>
        <v>0</v>
      </c>
      <c r="BG889" s="231">
        <f>IF(N889="zákl. přenesená",J889,0)</f>
        <v>0</v>
      </c>
      <c r="BH889" s="231">
        <f>IF(N889="sníž. přenesená",J889,0)</f>
        <v>0</v>
      </c>
      <c r="BI889" s="231">
        <f>IF(N889="nulová",J889,0)</f>
        <v>0</v>
      </c>
      <c r="BJ889" s="23" t="s">
        <v>24</v>
      </c>
      <c r="BK889" s="231">
        <f>ROUND(I889*H889,2)</f>
        <v>0</v>
      </c>
      <c r="BL889" s="23" t="s">
        <v>175</v>
      </c>
      <c r="BM889" s="23" t="s">
        <v>1268</v>
      </c>
    </row>
    <row r="890" s="12" customFormat="1">
      <c r="B890" s="244"/>
      <c r="C890" s="245"/>
      <c r="D890" s="234" t="s">
        <v>185</v>
      </c>
      <c r="E890" s="246" t="s">
        <v>22</v>
      </c>
      <c r="F890" s="247" t="s">
        <v>405</v>
      </c>
      <c r="G890" s="245"/>
      <c r="H890" s="246" t="s">
        <v>22</v>
      </c>
      <c r="I890" s="248"/>
      <c r="J890" s="245"/>
      <c r="K890" s="245"/>
      <c r="L890" s="249"/>
      <c r="M890" s="250"/>
      <c r="N890" s="251"/>
      <c r="O890" s="251"/>
      <c r="P890" s="251"/>
      <c r="Q890" s="251"/>
      <c r="R890" s="251"/>
      <c r="S890" s="251"/>
      <c r="T890" s="252"/>
      <c r="AT890" s="253" t="s">
        <v>185</v>
      </c>
      <c r="AU890" s="253" t="s">
        <v>87</v>
      </c>
      <c r="AV890" s="12" t="s">
        <v>24</v>
      </c>
      <c r="AW890" s="12" t="s">
        <v>41</v>
      </c>
      <c r="AX890" s="12" t="s">
        <v>78</v>
      </c>
      <c r="AY890" s="253" t="s">
        <v>168</v>
      </c>
    </row>
    <row r="891" s="11" customFormat="1">
      <c r="B891" s="232"/>
      <c r="C891" s="233"/>
      <c r="D891" s="234" t="s">
        <v>185</v>
      </c>
      <c r="E891" s="235" t="s">
        <v>22</v>
      </c>
      <c r="F891" s="236" t="s">
        <v>1269</v>
      </c>
      <c r="G891" s="233"/>
      <c r="H891" s="237">
        <v>1.2989999999999999</v>
      </c>
      <c r="I891" s="238"/>
      <c r="J891" s="233"/>
      <c r="K891" s="233"/>
      <c r="L891" s="239"/>
      <c r="M891" s="240"/>
      <c r="N891" s="241"/>
      <c r="O891" s="241"/>
      <c r="P891" s="241"/>
      <c r="Q891" s="241"/>
      <c r="R891" s="241"/>
      <c r="S891" s="241"/>
      <c r="T891" s="242"/>
      <c r="AT891" s="243" t="s">
        <v>185</v>
      </c>
      <c r="AU891" s="243" t="s">
        <v>87</v>
      </c>
      <c r="AV891" s="11" t="s">
        <v>87</v>
      </c>
      <c r="AW891" s="11" t="s">
        <v>41</v>
      </c>
      <c r="AX891" s="11" t="s">
        <v>78</v>
      </c>
      <c r="AY891" s="243" t="s">
        <v>168</v>
      </c>
    </row>
    <row r="892" s="12" customFormat="1">
      <c r="B892" s="244"/>
      <c r="C892" s="245"/>
      <c r="D892" s="234" t="s">
        <v>185</v>
      </c>
      <c r="E892" s="246" t="s">
        <v>22</v>
      </c>
      <c r="F892" s="247" t="s">
        <v>1270</v>
      </c>
      <c r="G892" s="245"/>
      <c r="H892" s="246" t="s">
        <v>22</v>
      </c>
      <c r="I892" s="248"/>
      <c r="J892" s="245"/>
      <c r="K892" s="245"/>
      <c r="L892" s="249"/>
      <c r="M892" s="250"/>
      <c r="N892" s="251"/>
      <c r="O892" s="251"/>
      <c r="P892" s="251"/>
      <c r="Q892" s="251"/>
      <c r="R892" s="251"/>
      <c r="S892" s="251"/>
      <c r="T892" s="252"/>
      <c r="AT892" s="253" t="s">
        <v>185</v>
      </c>
      <c r="AU892" s="253" t="s">
        <v>87</v>
      </c>
      <c r="AV892" s="12" t="s">
        <v>24</v>
      </c>
      <c r="AW892" s="12" t="s">
        <v>41</v>
      </c>
      <c r="AX892" s="12" t="s">
        <v>78</v>
      </c>
      <c r="AY892" s="253" t="s">
        <v>168</v>
      </c>
    </row>
    <row r="893" s="11" customFormat="1">
      <c r="B893" s="232"/>
      <c r="C893" s="233"/>
      <c r="D893" s="234" t="s">
        <v>185</v>
      </c>
      <c r="E893" s="235" t="s">
        <v>22</v>
      </c>
      <c r="F893" s="236" t="s">
        <v>1271</v>
      </c>
      <c r="G893" s="233"/>
      <c r="H893" s="237">
        <v>1.2709999999999999</v>
      </c>
      <c r="I893" s="238"/>
      <c r="J893" s="233"/>
      <c r="K893" s="233"/>
      <c r="L893" s="239"/>
      <c r="M893" s="240"/>
      <c r="N893" s="241"/>
      <c r="O893" s="241"/>
      <c r="P893" s="241"/>
      <c r="Q893" s="241"/>
      <c r="R893" s="241"/>
      <c r="S893" s="241"/>
      <c r="T893" s="242"/>
      <c r="AT893" s="243" t="s">
        <v>185</v>
      </c>
      <c r="AU893" s="243" t="s">
        <v>87</v>
      </c>
      <c r="AV893" s="11" t="s">
        <v>87</v>
      </c>
      <c r="AW893" s="11" t="s">
        <v>41</v>
      </c>
      <c r="AX893" s="11" t="s">
        <v>78</v>
      </c>
      <c r="AY893" s="243" t="s">
        <v>168</v>
      </c>
    </row>
    <row r="894" s="10" customFormat="1" ht="29.88" customHeight="1">
      <c r="B894" s="204"/>
      <c r="C894" s="205"/>
      <c r="D894" s="206" t="s">
        <v>77</v>
      </c>
      <c r="E894" s="218" t="s">
        <v>550</v>
      </c>
      <c r="F894" s="218" t="s">
        <v>1272</v>
      </c>
      <c r="G894" s="205"/>
      <c r="H894" s="205"/>
      <c r="I894" s="208"/>
      <c r="J894" s="219">
        <f>BK894</f>
        <v>0</v>
      </c>
      <c r="K894" s="205"/>
      <c r="L894" s="210"/>
      <c r="M894" s="211"/>
      <c r="N894" s="212"/>
      <c r="O894" s="212"/>
      <c r="P894" s="213">
        <f>SUM(P895:P918)</f>
        <v>0</v>
      </c>
      <c r="Q894" s="212"/>
      <c r="R894" s="213">
        <f>SUM(R895:R918)</f>
        <v>9.8491674000000007</v>
      </c>
      <c r="S894" s="212"/>
      <c r="T894" s="214">
        <f>SUM(T895:T918)</f>
        <v>0</v>
      </c>
      <c r="AR894" s="215" t="s">
        <v>24</v>
      </c>
      <c r="AT894" s="216" t="s">
        <v>77</v>
      </c>
      <c r="AU894" s="216" t="s">
        <v>24</v>
      </c>
      <c r="AY894" s="215" t="s">
        <v>168</v>
      </c>
      <c r="BK894" s="217">
        <f>SUM(BK895:BK918)</f>
        <v>0</v>
      </c>
    </row>
    <row r="895" s="1" customFormat="1" ht="25.5" customHeight="1">
      <c r="B895" s="45"/>
      <c r="C895" s="220" t="s">
        <v>1273</v>
      </c>
      <c r="D895" s="220" t="s">
        <v>170</v>
      </c>
      <c r="E895" s="221" t="s">
        <v>1274</v>
      </c>
      <c r="F895" s="222" t="s">
        <v>1275</v>
      </c>
      <c r="G895" s="223" t="s">
        <v>173</v>
      </c>
      <c r="H895" s="224">
        <v>28</v>
      </c>
      <c r="I895" s="225"/>
      <c r="J895" s="226">
        <f>ROUND(I895*H895,2)</f>
        <v>0</v>
      </c>
      <c r="K895" s="222" t="s">
        <v>174</v>
      </c>
      <c r="L895" s="71"/>
      <c r="M895" s="227" t="s">
        <v>22</v>
      </c>
      <c r="N895" s="228" t="s">
        <v>49</v>
      </c>
      <c r="O895" s="46"/>
      <c r="P895" s="229">
        <f>O895*H895</f>
        <v>0</v>
      </c>
      <c r="Q895" s="229">
        <v>0.016975000000000001</v>
      </c>
      <c r="R895" s="229">
        <f>Q895*H895</f>
        <v>0.4753</v>
      </c>
      <c r="S895" s="229">
        <v>0</v>
      </c>
      <c r="T895" s="230">
        <f>S895*H895</f>
        <v>0</v>
      </c>
      <c r="AR895" s="23" t="s">
        <v>175</v>
      </c>
      <c r="AT895" s="23" t="s">
        <v>170</v>
      </c>
      <c r="AU895" s="23" t="s">
        <v>87</v>
      </c>
      <c r="AY895" s="23" t="s">
        <v>168</v>
      </c>
      <c r="BE895" s="231">
        <f>IF(N895="základní",J895,0)</f>
        <v>0</v>
      </c>
      <c r="BF895" s="231">
        <f>IF(N895="snížená",J895,0)</f>
        <v>0</v>
      </c>
      <c r="BG895" s="231">
        <f>IF(N895="zákl. přenesená",J895,0)</f>
        <v>0</v>
      </c>
      <c r="BH895" s="231">
        <f>IF(N895="sníž. přenesená",J895,0)</f>
        <v>0</v>
      </c>
      <c r="BI895" s="231">
        <f>IF(N895="nulová",J895,0)</f>
        <v>0</v>
      </c>
      <c r="BJ895" s="23" t="s">
        <v>24</v>
      </c>
      <c r="BK895" s="231">
        <f>ROUND(I895*H895,2)</f>
        <v>0</v>
      </c>
      <c r="BL895" s="23" t="s">
        <v>175</v>
      </c>
      <c r="BM895" s="23" t="s">
        <v>1276</v>
      </c>
    </row>
    <row r="896" s="12" customFormat="1">
      <c r="B896" s="244"/>
      <c r="C896" s="245"/>
      <c r="D896" s="234" t="s">
        <v>185</v>
      </c>
      <c r="E896" s="246" t="s">
        <v>22</v>
      </c>
      <c r="F896" s="247" t="s">
        <v>1277</v>
      </c>
      <c r="G896" s="245"/>
      <c r="H896" s="246" t="s">
        <v>22</v>
      </c>
      <c r="I896" s="248"/>
      <c r="J896" s="245"/>
      <c r="K896" s="245"/>
      <c r="L896" s="249"/>
      <c r="M896" s="250"/>
      <c r="N896" s="251"/>
      <c r="O896" s="251"/>
      <c r="P896" s="251"/>
      <c r="Q896" s="251"/>
      <c r="R896" s="251"/>
      <c r="S896" s="251"/>
      <c r="T896" s="252"/>
      <c r="AT896" s="253" t="s">
        <v>185</v>
      </c>
      <c r="AU896" s="253" t="s">
        <v>87</v>
      </c>
      <c r="AV896" s="12" t="s">
        <v>24</v>
      </c>
      <c r="AW896" s="12" t="s">
        <v>41</v>
      </c>
      <c r="AX896" s="12" t="s">
        <v>78</v>
      </c>
      <c r="AY896" s="253" t="s">
        <v>168</v>
      </c>
    </row>
    <row r="897" s="11" customFormat="1">
      <c r="B897" s="232"/>
      <c r="C897" s="233"/>
      <c r="D897" s="234" t="s">
        <v>185</v>
      </c>
      <c r="E897" s="235" t="s">
        <v>22</v>
      </c>
      <c r="F897" s="236" t="s">
        <v>180</v>
      </c>
      <c r="G897" s="233"/>
      <c r="H897" s="237">
        <v>3</v>
      </c>
      <c r="I897" s="238"/>
      <c r="J897" s="233"/>
      <c r="K897" s="233"/>
      <c r="L897" s="239"/>
      <c r="M897" s="240"/>
      <c r="N897" s="241"/>
      <c r="O897" s="241"/>
      <c r="P897" s="241"/>
      <c r="Q897" s="241"/>
      <c r="R897" s="241"/>
      <c r="S897" s="241"/>
      <c r="T897" s="242"/>
      <c r="AT897" s="243" t="s">
        <v>185</v>
      </c>
      <c r="AU897" s="243" t="s">
        <v>87</v>
      </c>
      <c r="AV897" s="11" t="s">
        <v>87</v>
      </c>
      <c r="AW897" s="11" t="s">
        <v>41</v>
      </c>
      <c r="AX897" s="11" t="s">
        <v>78</v>
      </c>
      <c r="AY897" s="243" t="s">
        <v>168</v>
      </c>
    </row>
    <row r="898" s="12" customFormat="1">
      <c r="B898" s="244"/>
      <c r="C898" s="245"/>
      <c r="D898" s="234" t="s">
        <v>185</v>
      </c>
      <c r="E898" s="246" t="s">
        <v>22</v>
      </c>
      <c r="F898" s="247" t="s">
        <v>1278</v>
      </c>
      <c r="G898" s="245"/>
      <c r="H898" s="246" t="s">
        <v>22</v>
      </c>
      <c r="I898" s="248"/>
      <c r="J898" s="245"/>
      <c r="K898" s="245"/>
      <c r="L898" s="249"/>
      <c r="M898" s="250"/>
      <c r="N898" s="251"/>
      <c r="O898" s="251"/>
      <c r="P898" s="251"/>
      <c r="Q898" s="251"/>
      <c r="R898" s="251"/>
      <c r="S898" s="251"/>
      <c r="T898" s="252"/>
      <c r="AT898" s="253" t="s">
        <v>185</v>
      </c>
      <c r="AU898" s="253" t="s">
        <v>87</v>
      </c>
      <c r="AV898" s="12" t="s">
        <v>24</v>
      </c>
      <c r="AW898" s="12" t="s">
        <v>41</v>
      </c>
      <c r="AX898" s="12" t="s">
        <v>78</v>
      </c>
      <c r="AY898" s="253" t="s">
        <v>168</v>
      </c>
    </row>
    <row r="899" s="11" customFormat="1">
      <c r="B899" s="232"/>
      <c r="C899" s="233"/>
      <c r="D899" s="234" t="s">
        <v>185</v>
      </c>
      <c r="E899" s="235" t="s">
        <v>22</v>
      </c>
      <c r="F899" s="236" t="s">
        <v>215</v>
      </c>
      <c r="G899" s="233"/>
      <c r="H899" s="237">
        <v>9</v>
      </c>
      <c r="I899" s="238"/>
      <c r="J899" s="233"/>
      <c r="K899" s="233"/>
      <c r="L899" s="239"/>
      <c r="M899" s="240"/>
      <c r="N899" s="241"/>
      <c r="O899" s="241"/>
      <c r="P899" s="241"/>
      <c r="Q899" s="241"/>
      <c r="R899" s="241"/>
      <c r="S899" s="241"/>
      <c r="T899" s="242"/>
      <c r="AT899" s="243" t="s">
        <v>185</v>
      </c>
      <c r="AU899" s="243" t="s">
        <v>87</v>
      </c>
      <c r="AV899" s="11" t="s">
        <v>87</v>
      </c>
      <c r="AW899" s="11" t="s">
        <v>41</v>
      </c>
      <c r="AX899" s="11" t="s">
        <v>78</v>
      </c>
      <c r="AY899" s="243" t="s">
        <v>168</v>
      </c>
    </row>
    <row r="900" s="12" customFormat="1">
      <c r="B900" s="244"/>
      <c r="C900" s="245"/>
      <c r="D900" s="234" t="s">
        <v>185</v>
      </c>
      <c r="E900" s="246" t="s">
        <v>22</v>
      </c>
      <c r="F900" s="247" t="s">
        <v>1279</v>
      </c>
      <c r="G900" s="245"/>
      <c r="H900" s="246" t="s">
        <v>22</v>
      </c>
      <c r="I900" s="248"/>
      <c r="J900" s="245"/>
      <c r="K900" s="245"/>
      <c r="L900" s="249"/>
      <c r="M900" s="250"/>
      <c r="N900" s="251"/>
      <c r="O900" s="251"/>
      <c r="P900" s="251"/>
      <c r="Q900" s="251"/>
      <c r="R900" s="251"/>
      <c r="S900" s="251"/>
      <c r="T900" s="252"/>
      <c r="AT900" s="253" t="s">
        <v>185</v>
      </c>
      <c r="AU900" s="253" t="s">
        <v>87</v>
      </c>
      <c r="AV900" s="12" t="s">
        <v>24</v>
      </c>
      <c r="AW900" s="12" t="s">
        <v>41</v>
      </c>
      <c r="AX900" s="12" t="s">
        <v>78</v>
      </c>
      <c r="AY900" s="253" t="s">
        <v>168</v>
      </c>
    </row>
    <row r="901" s="11" customFormat="1">
      <c r="B901" s="232"/>
      <c r="C901" s="233"/>
      <c r="D901" s="234" t="s">
        <v>185</v>
      </c>
      <c r="E901" s="235" t="s">
        <v>22</v>
      </c>
      <c r="F901" s="236" t="s">
        <v>24</v>
      </c>
      <c r="G901" s="233"/>
      <c r="H901" s="237">
        <v>1</v>
      </c>
      <c r="I901" s="238"/>
      <c r="J901" s="233"/>
      <c r="K901" s="233"/>
      <c r="L901" s="239"/>
      <c r="M901" s="240"/>
      <c r="N901" s="241"/>
      <c r="O901" s="241"/>
      <c r="P901" s="241"/>
      <c r="Q901" s="241"/>
      <c r="R901" s="241"/>
      <c r="S901" s="241"/>
      <c r="T901" s="242"/>
      <c r="AT901" s="243" t="s">
        <v>185</v>
      </c>
      <c r="AU901" s="243" t="s">
        <v>87</v>
      </c>
      <c r="AV901" s="11" t="s">
        <v>87</v>
      </c>
      <c r="AW901" s="11" t="s">
        <v>41</v>
      </c>
      <c r="AX901" s="11" t="s">
        <v>78</v>
      </c>
      <c r="AY901" s="243" t="s">
        <v>168</v>
      </c>
    </row>
    <row r="902" s="12" customFormat="1">
      <c r="B902" s="244"/>
      <c r="C902" s="245"/>
      <c r="D902" s="234" t="s">
        <v>185</v>
      </c>
      <c r="E902" s="246" t="s">
        <v>22</v>
      </c>
      <c r="F902" s="247" t="s">
        <v>1280</v>
      </c>
      <c r="G902" s="245"/>
      <c r="H902" s="246" t="s">
        <v>22</v>
      </c>
      <c r="I902" s="248"/>
      <c r="J902" s="245"/>
      <c r="K902" s="245"/>
      <c r="L902" s="249"/>
      <c r="M902" s="250"/>
      <c r="N902" s="251"/>
      <c r="O902" s="251"/>
      <c r="P902" s="251"/>
      <c r="Q902" s="251"/>
      <c r="R902" s="251"/>
      <c r="S902" s="251"/>
      <c r="T902" s="252"/>
      <c r="AT902" s="253" t="s">
        <v>185</v>
      </c>
      <c r="AU902" s="253" t="s">
        <v>87</v>
      </c>
      <c r="AV902" s="12" t="s">
        <v>24</v>
      </c>
      <c r="AW902" s="12" t="s">
        <v>41</v>
      </c>
      <c r="AX902" s="12" t="s">
        <v>78</v>
      </c>
      <c r="AY902" s="253" t="s">
        <v>168</v>
      </c>
    </row>
    <row r="903" s="11" customFormat="1">
      <c r="B903" s="232"/>
      <c r="C903" s="233"/>
      <c r="D903" s="234" t="s">
        <v>185</v>
      </c>
      <c r="E903" s="235" t="s">
        <v>22</v>
      </c>
      <c r="F903" s="236" t="s">
        <v>10</v>
      </c>
      <c r="G903" s="233"/>
      <c r="H903" s="237">
        <v>15</v>
      </c>
      <c r="I903" s="238"/>
      <c r="J903" s="233"/>
      <c r="K903" s="233"/>
      <c r="L903" s="239"/>
      <c r="M903" s="240"/>
      <c r="N903" s="241"/>
      <c r="O903" s="241"/>
      <c r="P903" s="241"/>
      <c r="Q903" s="241"/>
      <c r="R903" s="241"/>
      <c r="S903" s="241"/>
      <c r="T903" s="242"/>
      <c r="AT903" s="243" t="s">
        <v>185</v>
      </c>
      <c r="AU903" s="243" t="s">
        <v>87</v>
      </c>
      <c r="AV903" s="11" t="s">
        <v>87</v>
      </c>
      <c r="AW903" s="11" t="s">
        <v>41</v>
      </c>
      <c r="AX903" s="11" t="s">
        <v>78</v>
      </c>
      <c r="AY903" s="243" t="s">
        <v>168</v>
      </c>
    </row>
    <row r="904" s="1" customFormat="1" ht="16.5" customHeight="1">
      <c r="B904" s="45"/>
      <c r="C904" s="254" t="s">
        <v>1281</v>
      </c>
      <c r="D904" s="254" t="s">
        <v>460</v>
      </c>
      <c r="E904" s="255" t="s">
        <v>1282</v>
      </c>
      <c r="F904" s="256" t="s">
        <v>1283</v>
      </c>
      <c r="G904" s="257" t="s">
        <v>173</v>
      </c>
      <c r="H904" s="258">
        <v>3</v>
      </c>
      <c r="I904" s="259"/>
      <c r="J904" s="260">
        <f>ROUND(I904*H904,2)</f>
        <v>0</v>
      </c>
      <c r="K904" s="256" t="s">
        <v>22</v>
      </c>
      <c r="L904" s="261"/>
      <c r="M904" s="262" t="s">
        <v>22</v>
      </c>
      <c r="N904" s="263" t="s">
        <v>49</v>
      </c>
      <c r="O904" s="46"/>
      <c r="P904" s="229">
        <f>O904*H904</f>
        <v>0</v>
      </c>
      <c r="Q904" s="229">
        <v>0.010800000000000001</v>
      </c>
      <c r="R904" s="229">
        <f>Q904*H904</f>
        <v>0.032399999999999998</v>
      </c>
      <c r="S904" s="229">
        <v>0</v>
      </c>
      <c r="T904" s="230">
        <f>S904*H904</f>
        <v>0</v>
      </c>
      <c r="AR904" s="23" t="s">
        <v>211</v>
      </c>
      <c r="AT904" s="23" t="s">
        <v>460</v>
      </c>
      <c r="AU904" s="23" t="s">
        <v>87</v>
      </c>
      <c r="AY904" s="23" t="s">
        <v>168</v>
      </c>
      <c r="BE904" s="231">
        <f>IF(N904="základní",J904,0)</f>
        <v>0</v>
      </c>
      <c r="BF904" s="231">
        <f>IF(N904="snížená",J904,0)</f>
        <v>0</v>
      </c>
      <c r="BG904" s="231">
        <f>IF(N904="zákl. přenesená",J904,0)</f>
        <v>0</v>
      </c>
      <c r="BH904" s="231">
        <f>IF(N904="sníž. přenesená",J904,0)</f>
        <v>0</v>
      </c>
      <c r="BI904" s="231">
        <f>IF(N904="nulová",J904,0)</f>
        <v>0</v>
      </c>
      <c r="BJ904" s="23" t="s">
        <v>24</v>
      </c>
      <c r="BK904" s="231">
        <f>ROUND(I904*H904,2)</f>
        <v>0</v>
      </c>
      <c r="BL904" s="23" t="s">
        <v>175</v>
      </c>
      <c r="BM904" s="23" t="s">
        <v>1284</v>
      </c>
    </row>
    <row r="905" s="1" customFormat="1" ht="16.5" customHeight="1">
      <c r="B905" s="45"/>
      <c r="C905" s="254" t="s">
        <v>1285</v>
      </c>
      <c r="D905" s="254" t="s">
        <v>460</v>
      </c>
      <c r="E905" s="255" t="s">
        <v>1286</v>
      </c>
      <c r="F905" s="256" t="s">
        <v>1287</v>
      </c>
      <c r="G905" s="257" t="s">
        <v>173</v>
      </c>
      <c r="H905" s="258">
        <v>9</v>
      </c>
      <c r="I905" s="259"/>
      <c r="J905" s="260">
        <f>ROUND(I905*H905,2)</f>
        <v>0</v>
      </c>
      <c r="K905" s="256" t="s">
        <v>22</v>
      </c>
      <c r="L905" s="261"/>
      <c r="M905" s="262" t="s">
        <v>22</v>
      </c>
      <c r="N905" s="263" t="s">
        <v>49</v>
      </c>
      <c r="O905" s="46"/>
      <c r="P905" s="229">
        <f>O905*H905</f>
        <v>0</v>
      </c>
      <c r="Q905" s="229">
        <v>0.010999999999999999</v>
      </c>
      <c r="R905" s="229">
        <f>Q905*H905</f>
        <v>0.098999999999999991</v>
      </c>
      <c r="S905" s="229">
        <v>0</v>
      </c>
      <c r="T905" s="230">
        <f>S905*H905</f>
        <v>0</v>
      </c>
      <c r="AR905" s="23" t="s">
        <v>211</v>
      </c>
      <c r="AT905" s="23" t="s">
        <v>460</v>
      </c>
      <c r="AU905" s="23" t="s">
        <v>87</v>
      </c>
      <c r="AY905" s="23" t="s">
        <v>168</v>
      </c>
      <c r="BE905" s="231">
        <f>IF(N905="základní",J905,0)</f>
        <v>0</v>
      </c>
      <c r="BF905" s="231">
        <f>IF(N905="snížená",J905,0)</f>
        <v>0</v>
      </c>
      <c r="BG905" s="231">
        <f>IF(N905="zákl. přenesená",J905,0)</f>
        <v>0</v>
      </c>
      <c r="BH905" s="231">
        <f>IF(N905="sníž. přenesená",J905,0)</f>
        <v>0</v>
      </c>
      <c r="BI905" s="231">
        <f>IF(N905="nulová",J905,0)</f>
        <v>0</v>
      </c>
      <c r="BJ905" s="23" t="s">
        <v>24</v>
      </c>
      <c r="BK905" s="231">
        <f>ROUND(I905*H905,2)</f>
        <v>0</v>
      </c>
      <c r="BL905" s="23" t="s">
        <v>175</v>
      </c>
      <c r="BM905" s="23" t="s">
        <v>1288</v>
      </c>
    </row>
    <row r="906" s="1" customFormat="1" ht="16.5" customHeight="1">
      <c r="B906" s="45"/>
      <c r="C906" s="254" t="s">
        <v>1289</v>
      </c>
      <c r="D906" s="254" t="s">
        <v>460</v>
      </c>
      <c r="E906" s="255" t="s">
        <v>1290</v>
      </c>
      <c r="F906" s="256" t="s">
        <v>1291</v>
      </c>
      <c r="G906" s="257" t="s">
        <v>173</v>
      </c>
      <c r="H906" s="258">
        <v>1</v>
      </c>
      <c r="I906" s="259"/>
      <c r="J906" s="260">
        <f>ROUND(I906*H906,2)</f>
        <v>0</v>
      </c>
      <c r="K906" s="256" t="s">
        <v>22</v>
      </c>
      <c r="L906" s="261"/>
      <c r="M906" s="262" t="s">
        <v>22</v>
      </c>
      <c r="N906" s="263" t="s">
        <v>49</v>
      </c>
      <c r="O906" s="46"/>
      <c r="P906" s="229">
        <f>O906*H906</f>
        <v>0</v>
      </c>
      <c r="Q906" s="229">
        <v>0.0112</v>
      </c>
      <c r="R906" s="229">
        <f>Q906*H906</f>
        <v>0.0112</v>
      </c>
      <c r="S906" s="229">
        <v>0</v>
      </c>
      <c r="T906" s="230">
        <f>S906*H906</f>
        <v>0</v>
      </c>
      <c r="AR906" s="23" t="s">
        <v>211</v>
      </c>
      <c r="AT906" s="23" t="s">
        <v>460</v>
      </c>
      <c r="AU906" s="23" t="s">
        <v>87</v>
      </c>
      <c r="AY906" s="23" t="s">
        <v>168</v>
      </c>
      <c r="BE906" s="231">
        <f>IF(N906="základní",J906,0)</f>
        <v>0</v>
      </c>
      <c r="BF906" s="231">
        <f>IF(N906="snížená",J906,0)</f>
        <v>0</v>
      </c>
      <c r="BG906" s="231">
        <f>IF(N906="zákl. přenesená",J906,0)</f>
        <v>0</v>
      </c>
      <c r="BH906" s="231">
        <f>IF(N906="sníž. přenesená",J906,0)</f>
        <v>0</v>
      </c>
      <c r="BI906" s="231">
        <f>IF(N906="nulová",J906,0)</f>
        <v>0</v>
      </c>
      <c r="BJ906" s="23" t="s">
        <v>24</v>
      </c>
      <c r="BK906" s="231">
        <f>ROUND(I906*H906,2)</f>
        <v>0</v>
      </c>
      <c r="BL906" s="23" t="s">
        <v>175</v>
      </c>
      <c r="BM906" s="23" t="s">
        <v>1292</v>
      </c>
    </row>
    <row r="907" s="1" customFormat="1" ht="16.5" customHeight="1">
      <c r="B907" s="45"/>
      <c r="C907" s="254" t="s">
        <v>1293</v>
      </c>
      <c r="D907" s="254" t="s">
        <v>460</v>
      </c>
      <c r="E907" s="255" t="s">
        <v>1294</v>
      </c>
      <c r="F907" s="256" t="s">
        <v>1295</v>
      </c>
      <c r="G907" s="257" t="s">
        <v>173</v>
      </c>
      <c r="H907" s="258">
        <v>15</v>
      </c>
      <c r="I907" s="259"/>
      <c r="J907" s="260">
        <f>ROUND(I907*H907,2)</f>
        <v>0</v>
      </c>
      <c r="K907" s="256" t="s">
        <v>22</v>
      </c>
      <c r="L907" s="261"/>
      <c r="M907" s="262" t="s">
        <v>22</v>
      </c>
      <c r="N907" s="263" t="s">
        <v>49</v>
      </c>
      <c r="O907" s="46"/>
      <c r="P907" s="229">
        <f>O907*H907</f>
        <v>0</v>
      </c>
      <c r="Q907" s="229">
        <v>0.0114</v>
      </c>
      <c r="R907" s="229">
        <f>Q907*H907</f>
        <v>0.17100000000000001</v>
      </c>
      <c r="S907" s="229">
        <v>0</v>
      </c>
      <c r="T907" s="230">
        <f>S907*H907</f>
        <v>0</v>
      </c>
      <c r="AR907" s="23" t="s">
        <v>211</v>
      </c>
      <c r="AT907" s="23" t="s">
        <v>460</v>
      </c>
      <c r="AU907" s="23" t="s">
        <v>87</v>
      </c>
      <c r="AY907" s="23" t="s">
        <v>168</v>
      </c>
      <c r="BE907" s="231">
        <f>IF(N907="základní",J907,0)</f>
        <v>0</v>
      </c>
      <c r="BF907" s="231">
        <f>IF(N907="snížená",J907,0)</f>
        <v>0</v>
      </c>
      <c r="BG907" s="231">
        <f>IF(N907="zákl. přenesená",J907,0)</f>
        <v>0</v>
      </c>
      <c r="BH907" s="231">
        <f>IF(N907="sníž. přenesená",J907,0)</f>
        <v>0</v>
      </c>
      <c r="BI907" s="231">
        <f>IF(N907="nulová",J907,0)</f>
        <v>0</v>
      </c>
      <c r="BJ907" s="23" t="s">
        <v>24</v>
      </c>
      <c r="BK907" s="231">
        <f>ROUND(I907*H907,2)</f>
        <v>0</v>
      </c>
      <c r="BL907" s="23" t="s">
        <v>175</v>
      </c>
      <c r="BM907" s="23" t="s">
        <v>1296</v>
      </c>
    </row>
    <row r="908" s="1" customFormat="1" ht="25.5" customHeight="1">
      <c r="B908" s="45"/>
      <c r="C908" s="220" t="s">
        <v>1297</v>
      </c>
      <c r="D908" s="220" t="s">
        <v>170</v>
      </c>
      <c r="E908" s="221" t="s">
        <v>1298</v>
      </c>
      <c r="F908" s="222" t="s">
        <v>1299</v>
      </c>
      <c r="G908" s="223" t="s">
        <v>173</v>
      </c>
      <c r="H908" s="224">
        <v>20</v>
      </c>
      <c r="I908" s="225"/>
      <c r="J908" s="226">
        <f>ROUND(I908*H908,2)</f>
        <v>0</v>
      </c>
      <c r="K908" s="222" t="s">
        <v>174</v>
      </c>
      <c r="L908" s="71"/>
      <c r="M908" s="227" t="s">
        <v>22</v>
      </c>
      <c r="N908" s="228" t="s">
        <v>49</v>
      </c>
      <c r="O908" s="46"/>
      <c r="P908" s="229">
        <f>O908*H908</f>
        <v>0</v>
      </c>
      <c r="Q908" s="229">
        <v>0.44170336999999998</v>
      </c>
      <c r="R908" s="229">
        <f>Q908*H908</f>
        <v>8.8340674000000003</v>
      </c>
      <c r="S908" s="229">
        <v>0</v>
      </c>
      <c r="T908" s="230">
        <f>S908*H908</f>
        <v>0</v>
      </c>
      <c r="AR908" s="23" t="s">
        <v>175</v>
      </c>
      <c r="AT908" s="23" t="s">
        <v>170</v>
      </c>
      <c r="AU908" s="23" t="s">
        <v>87</v>
      </c>
      <c r="AY908" s="23" t="s">
        <v>168</v>
      </c>
      <c r="BE908" s="231">
        <f>IF(N908="základní",J908,0)</f>
        <v>0</v>
      </c>
      <c r="BF908" s="231">
        <f>IF(N908="snížená",J908,0)</f>
        <v>0</v>
      </c>
      <c r="BG908" s="231">
        <f>IF(N908="zákl. přenesená",J908,0)</f>
        <v>0</v>
      </c>
      <c r="BH908" s="231">
        <f>IF(N908="sníž. přenesená",J908,0)</f>
        <v>0</v>
      </c>
      <c r="BI908" s="231">
        <f>IF(N908="nulová",J908,0)</f>
        <v>0</v>
      </c>
      <c r="BJ908" s="23" t="s">
        <v>24</v>
      </c>
      <c r="BK908" s="231">
        <f>ROUND(I908*H908,2)</f>
        <v>0</v>
      </c>
      <c r="BL908" s="23" t="s">
        <v>175</v>
      </c>
      <c r="BM908" s="23" t="s">
        <v>1300</v>
      </c>
    </row>
    <row r="909" s="12" customFormat="1">
      <c r="B909" s="244"/>
      <c r="C909" s="245"/>
      <c r="D909" s="234" t="s">
        <v>185</v>
      </c>
      <c r="E909" s="246" t="s">
        <v>22</v>
      </c>
      <c r="F909" s="247" t="s">
        <v>1278</v>
      </c>
      <c r="G909" s="245"/>
      <c r="H909" s="246" t="s">
        <v>22</v>
      </c>
      <c r="I909" s="248"/>
      <c r="J909" s="245"/>
      <c r="K909" s="245"/>
      <c r="L909" s="249"/>
      <c r="M909" s="250"/>
      <c r="N909" s="251"/>
      <c r="O909" s="251"/>
      <c r="P909" s="251"/>
      <c r="Q909" s="251"/>
      <c r="R909" s="251"/>
      <c r="S909" s="251"/>
      <c r="T909" s="252"/>
      <c r="AT909" s="253" t="s">
        <v>185</v>
      </c>
      <c r="AU909" s="253" t="s">
        <v>87</v>
      </c>
      <c r="AV909" s="12" t="s">
        <v>24</v>
      </c>
      <c r="AW909" s="12" t="s">
        <v>41</v>
      </c>
      <c r="AX909" s="12" t="s">
        <v>78</v>
      </c>
      <c r="AY909" s="253" t="s">
        <v>168</v>
      </c>
    </row>
    <row r="910" s="11" customFormat="1">
      <c r="B910" s="232"/>
      <c r="C910" s="233"/>
      <c r="D910" s="234" t="s">
        <v>185</v>
      </c>
      <c r="E910" s="235" t="s">
        <v>22</v>
      </c>
      <c r="F910" s="236" t="s">
        <v>24</v>
      </c>
      <c r="G910" s="233"/>
      <c r="H910" s="237">
        <v>1</v>
      </c>
      <c r="I910" s="238"/>
      <c r="J910" s="233"/>
      <c r="K910" s="233"/>
      <c r="L910" s="239"/>
      <c r="M910" s="240"/>
      <c r="N910" s="241"/>
      <c r="O910" s="241"/>
      <c r="P910" s="241"/>
      <c r="Q910" s="241"/>
      <c r="R910" s="241"/>
      <c r="S910" s="241"/>
      <c r="T910" s="242"/>
      <c r="AT910" s="243" t="s">
        <v>185</v>
      </c>
      <c r="AU910" s="243" t="s">
        <v>87</v>
      </c>
      <c r="AV910" s="11" t="s">
        <v>87</v>
      </c>
      <c r="AW910" s="11" t="s">
        <v>41</v>
      </c>
      <c r="AX910" s="11" t="s">
        <v>78</v>
      </c>
      <c r="AY910" s="243" t="s">
        <v>168</v>
      </c>
    </row>
    <row r="911" s="12" customFormat="1">
      <c r="B911" s="244"/>
      <c r="C911" s="245"/>
      <c r="D911" s="234" t="s">
        <v>185</v>
      </c>
      <c r="E911" s="246" t="s">
        <v>22</v>
      </c>
      <c r="F911" s="247" t="s">
        <v>1279</v>
      </c>
      <c r="G911" s="245"/>
      <c r="H911" s="246" t="s">
        <v>22</v>
      </c>
      <c r="I911" s="248"/>
      <c r="J911" s="245"/>
      <c r="K911" s="245"/>
      <c r="L911" s="249"/>
      <c r="M911" s="250"/>
      <c r="N911" s="251"/>
      <c r="O911" s="251"/>
      <c r="P911" s="251"/>
      <c r="Q911" s="251"/>
      <c r="R911" s="251"/>
      <c r="S911" s="251"/>
      <c r="T911" s="252"/>
      <c r="AT911" s="253" t="s">
        <v>185</v>
      </c>
      <c r="AU911" s="253" t="s">
        <v>87</v>
      </c>
      <c r="AV911" s="12" t="s">
        <v>24</v>
      </c>
      <c r="AW911" s="12" t="s">
        <v>41</v>
      </c>
      <c r="AX911" s="12" t="s">
        <v>78</v>
      </c>
      <c r="AY911" s="253" t="s">
        <v>168</v>
      </c>
    </row>
    <row r="912" s="11" customFormat="1">
      <c r="B912" s="232"/>
      <c r="C912" s="233"/>
      <c r="D912" s="234" t="s">
        <v>185</v>
      </c>
      <c r="E912" s="235" t="s">
        <v>22</v>
      </c>
      <c r="F912" s="236" t="s">
        <v>206</v>
      </c>
      <c r="G912" s="233"/>
      <c r="H912" s="237">
        <v>7</v>
      </c>
      <c r="I912" s="238"/>
      <c r="J912" s="233"/>
      <c r="K912" s="233"/>
      <c r="L912" s="239"/>
      <c r="M912" s="240"/>
      <c r="N912" s="241"/>
      <c r="O912" s="241"/>
      <c r="P912" s="241"/>
      <c r="Q912" s="241"/>
      <c r="R912" s="241"/>
      <c r="S912" s="241"/>
      <c r="T912" s="242"/>
      <c r="AT912" s="243" t="s">
        <v>185</v>
      </c>
      <c r="AU912" s="243" t="s">
        <v>87</v>
      </c>
      <c r="AV912" s="11" t="s">
        <v>87</v>
      </c>
      <c r="AW912" s="11" t="s">
        <v>41</v>
      </c>
      <c r="AX912" s="11" t="s">
        <v>78</v>
      </c>
      <c r="AY912" s="243" t="s">
        <v>168</v>
      </c>
    </row>
    <row r="913" s="12" customFormat="1">
      <c r="B913" s="244"/>
      <c r="C913" s="245"/>
      <c r="D913" s="234" t="s">
        <v>185</v>
      </c>
      <c r="E913" s="246" t="s">
        <v>22</v>
      </c>
      <c r="F913" s="247" t="s">
        <v>1280</v>
      </c>
      <c r="G913" s="245"/>
      <c r="H913" s="246" t="s">
        <v>22</v>
      </c>
      <c r="I913" s="248"/>
      <c r="J913" s="245"/>
      <c r="K913" s="245"/>
      <c r="L913" s="249"/>
      <c r="M913" s="250"/>
      <c r="N913" s="251"/>
      <c r="O913" s="251"/>
      <c r="P913" s="251"/>
      <c r="Q913" s="251"/>
      <c r="R913" s="251"/>
      <c r="S913" s="251"/>
      <c r="T913" s="252"/>
      <c r="AT913" s="253" t="s">
        <v>185</v>
      </c>
      <c r="AU913" s="253" t="s">
        <v>87</v>
      </c>
      <c r="AV913" s="12" t="s">
        <v>24</v>
      </c>
      <c r="AW913" s="12" t="s">
        <v>41</v>
      </c>
      <c r="AX913" s="12" t="s">
        <v>78</v>
      </c>
      <c r="AY913" s="253" t="s">
        <v>168</v>
      </c>
    </row>
    <row r="914" s="11" customFormat="1">
      <c r="B914" s="232"/>
      <c r="C914" s="233"/>
      <c r="D914" s="234" t="s">
        <v>185</v>
      </c>
      <c r="E914" s="235" t="s">
        <v>22</v>
      </c>
      <c r="F914" s="236" t="s">
        <v>226</v>
      </c>
      <c r="G914" s="233"/>
      <c r="H914" s="237">
        <v>12</v>
      </c>
      <c r="I914" s="238"/>
      <c r="J914" s="233"/>
      <c r="K914" s="233"/>
      <c r="L914" s="239"/>
      <c r="M914" s="240"/>
      <c r="N914" s="241"/>
      <c r="O914" s="241"/>
      <c r="P914" s="241"/>
      <c r="Q914" s="241"/>
      <c r="R914" s="241"/>
      <c r="S914" s="241"/>
      <c r="T914" s="242"/>
      <c r="AT914" s="243" t="s">
        <v>185</v>
      </c>
      <c r="AU914" s="243" t="s">
        <v>87</v>
      </c>
      <c r="AV914" s="11" t="s">
        <v>87</v>
      </c>
      <c r="AW914" s="11" t="s">
        <v>41</v>
      </c>
      <c r="AX914" s="11" t="s">
        <v>78</v>
      </c>
      <c r="AY914" s="243" t="s">
        <v>168</v>
      </c>
    </row>
    <row r="915" s="1" customFormat="1" ht="16.5" customHeight="1">
      <c r="B915" s="45"/>
      <c r="C915" s="254" t="s">
        <v>1301</v>
      </c>
      <c r="D915" s="254" t="s">
        <v>460</v>
      </c>
      <c r="E915" s="255" t="s">
        <v>1302</v>
      </c>
      <c r="F915" s="256" t="s">
        <v>1303</v>
      </c>
      <c r="G915" s="257" t="s">
        <v>173</v>
      </c>
      <c r="H915" s="258">
        <v>1</v>
      </c>
      <c r="I915" s="259"/>
      <c r="J915" s="260">
        <f>ROUND(I915*H915,2)</f>
        <v>0</v>
      </c>
      <c r="K915" s="256" t="s">
        <v>174</v>
      </c>
      <c r="L915" s="261"/>
      <c r="M915" s="262" t="s">
        <v>22</v>
      </c>
      <c r="N915" s="263" t="s">
        <v>49</v>
      </c>
      <c r="O915" s="46"/>
      <c r="P915" s="229">
        <f>O915*H915</f>
        <v>0</v>
      </c>
      <c r="Q915" s="229">
        <v>0.010999999999999999</v>
      </c>
      <c r="R915" s="229">
        <f>Q915*H915</f>
        <v>0.010999999999999999</v>
      </c>
      <c r="S915" s="229">
        <v>0</v>
      </c>
      <c r="T915" s="230">
        <f>S915*H915</f>
        <v>0</v>
      </c>
      <c r="AR915" s="23" t="s">
        <v>211</v>
      </c>
      <c r="AT915" s="23" t="s">
        <v>460</v>
      </c>
      <c r="AU915" s="23" t="s">
        <v>87</v>
      </c>
      <c r="AY915" s="23" t="s">
        <v>168</v>
      </c>
      <c r="BE915" s="231">
        <f>IF(N915="základní",J915,0)</f>
        <v>0</v>
      </c>
      <c r="BF915" s="231">
        <f>IF(N915="snížená",J915,0)</f>
        <v>0</v>
      </c>
      <c r="BG915" s="231">
        <f>IF(N915="zákl. přenesená",J915,0)</f>
        <v>0</v>
      </c>
      <c r="BH915" s="231">
        <f>IF(N915="sníž. přenesená",J915,0)</f>
        <v>0</v>
      </c>
      <c r="BI915" s="231">
        <f>IF(N915="nulová",J915,0)</f>
        <v>0</v>
      </c>
      <c r="BJ915" s="23" t="s">
        <v>24</v>
      </c>
      <c r="BK915" s="231">
        <f>ROUND(I915*H915,2)</f>
        <v>0</v>
      </c>
      <c r="BL915" s="23" t="s">
        <v>175</v>
      </c>
      <c r="BM915" s="23" t="s">
        <v>1304</v>
      </c>
    </row>
    <row r="916" s="1" customFormat="1" ht="16.5" customHeight="1">
      <c r="B916" s="45"/>
      <c r="C916" s="254" t="s">
        <v>1305</v>
      </c>
      <c r="D916" s="254" t="s">
        <v>460</v>
      </c>
      <c r="E916" s="255" t="s">
        <v>1306</v>
      </c>
      <c r="F916" s="256" t="s">
        <v>1307</v>
      </c>
      <c r="G916" s="257" t="s">
        <v>173</v>
      </c>
      <c r="H916" s="258">
        <v>7</v>
      </c>
      <c r="I916" s="259"/>
      <c r="J916" s="260">
        <f>ROUND(I916*H916,2)</f>
        <v>0</v>
      </c>
      <c r="K916" s="256" t="s">
        <v>174</v>
      </c>
      <c r="L916" s="261"/>
      <c r="M916" s="262" t="s">
        <v>22</v>
      </c>
      <c r="N916" s="263" t="s">
        <v>49</v>
      </c>
      <c r="O916" s="46"/>
      <c r="P916" s="229">
        <f>O916*H916</f>
        <v>0</v>
      </c>
      <c r="Q916" s="229">
        <v>0.0112</v>
      </c>
      <c r="R916" s="229">
        <f>Q916*H916</f>
        <v>0.078399999999999997</v>
      </c>
      <c r="S916" s="229">
        <v>0</v>
      </c>
      <c r="T916" s="230">
        <f>S916*H916</f>
        <v>0</v>
      </c>
      <c r="AR916" s="23" t="s">
        <v>211</v>
      </c>
      <c r="AT916" s="23" t="s">
        <v>460</v>
      </c>
      <c r="AU916" s="23" t="s">
        <v>87</v>
      </c>
      <c r="AY916" s="23" t="s">
        <v>168</v>
      </c>
      <c r="BE916" s="231">
        <f>IF(N916="základní",J916,0)</f>
        <v>0</v>
      </c>
      <c r="BF916" s="231">
        <f>IF(N916="snížená",J916,0)</f>
        <v>0</v>
      </c>
      <c r="BG916" s="231">
        <f>IF(N916="zákl. přenesená",J916,0)</f>
        <v>0</v>
      </c>
      <c r="BH916" s="231">
        <f>IF(N916="sníž. přenesená",J916,0)</f>
        <v>0</v>
      </c>
      <c r="BI916" s="231">
        <f>IF(N916="nulová",J916,0)</f>
        <v>0</v>
      </c>
      <c r="BJ916" s="23" t="s">
        <v>24</v>
      </c>
      <c r="BK916" s="231">
        <f>ROUND(I916*H916,2)</f>
        <v>0</v>
      </c>
      <c r="BL916" s="23" t="s">
        <v>175</v>
      </c>
      <c r="BM916" s="23" t="s">
        <v>1308</v>
      </c>
    </row>
    <row r="917" s="1" customFormat="1" ht="16.5" customHeight="1">
      <c r="B917" s="45"/>
      <c r="C917" s="254" t="s">
        <v>1309</v>
      </c>
      <c r="D917" s="254" t="s">
        <v>460</v>
      </c>
      <c r="E917" s="255" t="s">
        <v>1310</v>
      </c>
      <c r="F917" s="256" t="s">
        <v>1311</v>
      </c>
      <c r="G917" s="257" t="s">
        <v>173</v>
      </c>
      <c r="H917" s="258">
        <v>10</v>
      </c>
      <c r="I917" s="259"/>
      <c r="J917" s="260">
        <f>ROUND(I917*H917,2)</f>
        <v>0</v>
      </c>
      <c r="K917" s="256" t="s">
        <v>22</v>
      </c>
      <c r="L917" s="261"/>
      <c r="M917" s="262" t="s">
        <v>22</v>
      </c>
      <c r="N917" s="263" t="s">
        <v>49</v>
      </c>
      <c r="O917" s="46"/>
      <c r="P917" s="229">
        <f>O917*H917</f>
        <v>0</v>
      </c>
      <c r="Q917" s="229">
        <v>0.0114</v>
      </c>
      <c r="R917" s="229">
        <f>Q917*H917</f>
        <v>0.114</v>
      </c>
      <c r="S917" s="229">
        <v>0</v>
      </c>
      <c r="T917" s="230">
        <f>S917*H917</f>
        <v>0</v>
      </c>
      <c r="AR917" s="23" t="s">
        <v>211</v>
      </c>
      <c r="AT917" s="23" t="s">
        <v>460</v>
      </c>
      <c r="AU917" s="23" t="s">
        <v>87</v>
      </c>
      <c r="AY917" s="23" t="s">
        <v>168</v>
      </c>
      <c r="BE917" s="231">
        <f>IF(N917="základní",J917,0)</f>
        <v>0</v>
      </c>
      <c r="BF917" s="231">
        <f>IF(N917="snížená",J917,0)</f>
        <v>0</v>
      </c>
      <c r="BG917" s="231">
        <f>IF(N917="zákl. přenesená",J917,0)</f>
        <v>0</v>
      </c>
      <c r="BH917" s="231">
        <f>IF(N917="sníž. přenesená",J917,0)</f>
        <v>0</v>
      </c>
      <c r="BI917" s="231">
        <f>IF(N917="nulová",J917,0)</f>
        <v>0</v>
      </c>
      <c r="BJ917" s="23" t="s">
        <v>24</v>
      </c>
      <c r="BK917" s="231">
        <f>ROUND(I917*H917,2)</f>
        <v>0</v>
      </c>
      <c r="BL917" s="23" t="s">
        <v>175</v>
      </c>
      <c r="BM917" s="23" t="s">
        <v>1312</v>
      </c>
    </row>
    <row r="918" s="1" customFormat="1" ht="25.5" customHeight="1">
      <c r="B918" s="45"/>
      <c r="C918" s="254" t="s">
        <v>1313</v>
      </c>
      <c r="D918" s="254" t="s">
        <v>460</v>
      </c>
      <c r="E918" s="255" t="s">
        <v>1314</v>
      </c>
      <c r="F918" s="256" t="s">
        <v>1315</v>
      </c>
      <c r="G918" s="257" t="s">
        <v>173</v>
      </c>
      <c r="H918" s="258">
        <v>2</v>
      </c>
      <c r="I918" s="259"/>
      <c r="J918" s="260">
        <f>ROUND(I918*H918,2)</f>
        <v>0</v>
      </c>
      <c r="K918" s="256" t="s">
        <v>22</v>
      </c>
      <c r="L918" s="261"/>
      <c r="M918" s="262" t="s">
        <v>22</v>
      </c>
      <c r="N918" s="263" t="s">
        <v>49</v>
      </c>
      <c r="O918" s="46"/>
      <c r="P918" s="229">
        <f>O918*H918</f>
        <v>0</v>
      </c>
      <c r="Q918" s="229">
        <v>0.0114</v>
      </c>
      <c r="R918" s="229">
        <f>Q918*H918</f>
        <v>0.022800000000000001</v>
      </c>
      <c r="S918" s="229">
        <v>0</v>
      </c>
      <c r="T918" s="230">
        <f>S918*H918</f>
        <v>0</v>
      </c>
      <c r="AR918" s="23" t="s">
        <v>211</v>
      </c>
      <c r="AT918" s="23" t="s">
        <v>460</v>
      </c>
      <c r="AU918" s="23" t="s">
        <v>87</v>
      </c>
      <c r="AY918" s="23" t="s">
        <v>168</v>
      </c>
      <c r="BE918" s="231">
        <f>IF(N918="základní",J918,0)</f>
        <v>0</v>
      </c>
      <c r="BF918" s="231">
        <f>IF(N918="snížená",J918,0)</f>
        <v>0</v>
      </c>
      <c r="BG918" s="231">
        <f>IF(N918="zákl. přenesená",J918,0)</f>
        <v>0</v>
      </c>
      <c r="BH918" s="231">
        <f>IF(N918="sníž. přenesená",J918,0)</f>
        <v>0</v>
      </c>
      <c r="BI918" s="231">
        <f>IF(N918="nulová",J918,0)</f>
        <v>0</v>
      </c>
      <c r="BJ918" s="23" t="s">
        <v>24</v>
      </c>
      <c r="BK918" s="231">
        <f>ROUND(I918*H918,2)</f>
        <v>0</v>
      </c>
      <c r="BL918" s="23" t="s">
        <v>175</v>
      </c>
      <c r="BM918" s="23" t="s">
        <v>1316</v>
      </c>
    </row>
    <row r="919" s="10" customFormat="1" ht="29.88" customHeight="1">
      <c r="B919" s="204"/>
      <c r="C919" s="205"/>
      <c r="D919" s="206" t="s">
        <v>77</v>
      </c>
      <c r="E919" s="218" t="s">
        <v>211</v>
      </c>
      <c r="F919" s="218" t="s">
        <v>1317</v>
      </c>
      <c r="G919" s="205"/>
      <c r="H919" s="205"/>
      <c r="I919" s="208"/>
      <c r="J919" s="219">
        <f>BK919</f>
        <v>0</v>
      </c>
      <c r="K919" s="205"/>
      <c r="L919" s="210"/>
      <c r="M919" s="211"/>
      <c r="N919" s="212"/>
      <c r="O919" s="212"/>
      <c r="P919" s="213">
        <f>SUM(P920:P951)</f>
        <v>0</v>
      </c>
      <c r="Q919" s="212"/>
      <c r="R919" s="213">
        <f>SUM(R920:R951)</f>
        <v>5.4390126500000004</v>
      </c>
      <c r="S919" s="212"/>
      <c r="T919" s="214">
        <f>SUM(T920:T951)</f>
        <v>0</v>
      </c>
      <c r="AR919" s="215" t="s">
        <v>24</v>
      </c>
      <c r="AT919" s="216" t="s">
        <v>77</v>
      </c>
      <c r="AU919" s="216" t="s">
        <v>24</v>
      </c>
      <c r="AY919" s="215" t="s">
        <v>168</v>
      </c>
      <c r="BK919" s="217">
        <f>SUM(BK920:BK951)</f>
        <v>0</v>
      </c>
    </row>
    <row r="920" s="1" customFormat="1" ht="25.5" customHeight="1">
      <c r="B920" s="45"/>
      <c r="C920" s="220" t="s">
        <v>1318</v>
      </c>
      <c r="D920" s="220" t="s">
        <v>170</v>
      </c>
      <c r="E920" s="221" t="s">
        <v>199</v>
      </c>
      <c r="F920" s="222" t="s">
        <v>200</v>
      </c>
      <c r="G920" s="223" t="s">
        <v>183</v>
      </c>
      <c r="H920" s="224">
        <v>22.5</v>
      </c>
      <c r="I920" s="225"/>
      <c r="J920" s="226">
        <f>ROUND(I920*H920,2)</f>
        <v>0</v>
      </c>
      <c r="K920" s="222" t="s">
        <v>174</v>
      </c>
      <c r="L920" s="71"/>
      <c r="M920" s="227" t="s">
        <v>22</v>
      </c>
      <c r="N920" s="228" t="s">
        <v>49</v>
      </c>
      <c r="O920" s="46"/>
      <c r="P920" s="229">
        <f>O920*H920</f>
        <v>0</v>
      </c>
      <c r="Q920" s="229">
        <v>0</v>
      </c>
      <c r="R920" s="229">
        <f>Q920*H920</f>
        <v>0</v>
      </c>
      <c r="S920" s="229">
        <v>0</v>
      </c>
      <c r="T920" s="230">
        <f>S920*H920</f>
        <v>0</v>
      </c>
      <c r="AR920" s="23" t="s">
        <v>175</v>
      </c>
      <c r="AT920" s="23" t="s">
        <v>170</v>
      </c>
      <c r="AU920" s="23" t="s">
        <v>87</v>
      </c>
      <c r="AY920" s="23" t="s">
        <v>168</v>
      </c>
      <c r="BE920" s="231">
        <f>IF(N920="základní",J920,0)</f>
        <v>0</v>
      </c>
      <c r="BF920" s="231">
        <f>IF(N920="snížená",J920,0)</f>
        <v>0</v>
      </c>
      <c r="BG920" s="231">
        <f>IF(N920="zákl. přenesená",J920,0)</f>
        <v>0</v>
      </c>
      <c r="BH920" s="231">
        <f>IF(N920="sníž. přenesená",J920,0)</f>
        <v>0</v>
      </c>
      <c r="BI920" s="231">
        <f>IF(N920="nulová",J920,0)</f>
        <v>0</v>
      </c>
      <c r="BJ920" s="23" t="s">
        <v>24</v>
      </c>
      <c r="BK920" s="231">
        <f>ROUND(I920*H920,2)</f>
        <v>0</v>
      </c>
      <c r="BL920" s="23" t="s">
        <v>175</v>
      </c>
      <c r="BM920" s="23" t="s">
        <v>1319</v>
      </c>
    </row>
    <row r="921" s="11" customFormat="1">
      <c r="B921" s="232"/>
      <c r="C921" s="233"/>
      <c r="D921" s="234" t="s">
        <v>185</v>
      </c>
      <c r="E921" s="235" t="s">
        <v>22</v>
      </c>
      <c r="F921" s="236" t="s">
        <v>1320</v>
      </c>
      <c r="G921" s="233"/>
      <c r="H921" s="237">
        <v>22.5</v>
      </c>
      <c r="I921" s="238"/>
      <c r="J921" s="233"/>
      <c r="K921" s="233"/>
      <c r="L921" s="239"/>
      <c r="M921" s="240"/>
      <c r="N921" s="241"/>
      <c r="O921" s="241"/>
      <c r="P921" s="241"/>
      <c r="Q921" s="241"/>
      <c r="R921" s="241"/>
      <c r="S921" s="241"/>
      <c r="T921" s="242"/>
      <c r="AT921" s="243" t="s">
        <v>185</v>
      </c>
      <c r="AU921" s="243" t="s">
        <v>87</v>
      </c>
      <c r="AV921" s="11" t="s">
        <v>87</v>
      </c>
      <c r="AW921" s="11" t="s">
        <v>41</v>
      </c>
      <c r="AX921" s="11" t="s">
        <v>78</v>
      </c>
      <c r="AY921" s="243" t="s">
        <v>168</v>
      </c>
    </row>
    <row r="922" s="1" customFormat="1" ht="16.5" customHeight="1">
      <c r="B922" s="45"/>
      <c r="C922" s="220" t="s">
        <v>1321</v>
      </c>
      <c r="D922" s="220" t="s">
        <v>170</v>
      </c>
      <c r="E922" s="221" t="s">
        <v>207</v>
      </c>
      <c r="F922" s="222" t="s">
        <v>208</v>
      </c>
      <c r="G922" s="223" t="s">
        <v>183</v>
      </c>
      <c r="H922" s="224">
        <v>11.25</v>
      </c>
      <c r="I922" s="225"/>
      <c r="J922" s="226">
        <f>ROUND(I922*H922,2)</f>
        <v>0</v>
      </c>
      <c r="K922" s="222" t="s">
        <v>174</v>
      </c>
      <c r="L922" s="71"/>
      <c r="M922" s="227" t="s">
        <v>22</v>
      </c>
      <c r="N922" s="228" t="s">
        <v>49</v>
      </c>
      <c r="O922" s="46"/>
      <c r="P922" s="229">
        <f>O922*H922</f>
        <v>0</v>
      </c>
      <c r="Q922" s="229">
        <v>0</v>
      </c>
      <c r="R922" s="229">
        <f>Q922*H922</f>
        <v>0</v>
      </c>
      <c r="S922" s="229">
        <v>0</v>
      </c>
      <c r="T922" s="230">
        <f>S922*H922</f>
        <v>0</v>
      </c>
      <c r="AR922" s="23" t="s">
        <v>175</v>
      </c>
      <c r="AT922" s="23" t="s">
        <v>170</v>
      </c>
      <c r="AU922" s="23" t="s">
        <v>87</v>
      </c>
      <c r="AY922" s="23" t="s">
        <v>168</v>
      </c>
      <c r="BE922" s="231">
        <f>IF(N922="základní",J922,0)</f>
        <v>0</v>
      </c>
      <c r="BF922" s="231">
        <f>IF(N922="snížená",J922,0)</f>
        <v>0</v>
      </c>
      <c r="BG922" s="231">
        <f>IF(N922="zákl. přenesená",J922,0)</f>
        <v>0</v>
      </c>
      <c r="BH922" s="231">
        <f>IF(N922="sníž. přenesená",J922,0)</f>
        <v>0</v>
      </c>
      <c r="BI922" s="231">
        <f>IF(N922="nulová",J922,0)</f>
        <v>0</v>
      </c>
      <c r="BJ922" s="23" t="s">
        <v>24</v>
      </c>
      <c r="BK922" s="231">
        <f>ROUND(I922*H922,2)</f>
        <v>0</v>
      </c>
      <c r="BL922" s="23" t="s">
        <v>175</v>
      </c>
      <c r="BM922" s="23" t="s">
        <v>1322</v>
      </c>
    </row>
    <row r="923" s="11" customFormat="1">
      <c r="B923" s="232"/>
      <c r="C923" s="233"/>
      <c r="D923" s="234" t="s">
        <v>185</v>
      </c>
      <c r="E923" s="233"/>
      <c r="F923" s="236" t="s">
        <v>1323</v>
      </c>
      <c r="G923" s="233"/>
      <c r="H923" s="237">
        <v>11.25</v>
      </c>
      <c r="I923" s="238"/>
      <c r="J923" s="233"/>
      <c r="K923" s="233"/>
      <c r="L923" s="239"/>
      <c r="M923" s="240"/>
      <c r="N923" s="241"/>
      <c r="O923" s="241"/>
      <c r="P923" s="241"/>
      <c r="Q923" s="241"/>
      <c r="R923" s="241"/>
      <c r="S923" s="241"/>
      <c r="T923" s="242"/>
      <c r="AT923" s="243" t="s">
        <v>185</v>
      </c>
      <c r="AU923" s="243" t="s">
        <v>87</v>
      </c>
      <c r="AV923" s="11" t="s">
        <v>87</v>
      </c>
      <c r="AW923" s="11" t="s">
        <v>6</v>
      </c>
      <c r="AX923" s="11" t="s">
        <v>24</v>
      </c>
      <c r="AY923" s="243" t="s">
        <v>168</v>
      </c>
    </row>
    <row r="924" s="1" customFormat="1" ht="25.5" customHeight="1">
      <c r="B924" s="45"/>
      <c r="C924" s="220" t="s">
        <v>1324</v>
      </c>
      <c r="D924" s="220" t="s">
        <v>170</v>
      </c>
      <c r="E924" s="221" t="s">
        <v>1325</v>
      </c>
      <c r="F924" s="222" t="s">
        <v>1326</v>
      </c>
      <c r="G924" s="223" t="s">
        <v>247</v>
      </c>
      <c r="H924" s="224">
        <v>15</v>
      </c>
      <c r="I924" s="225"/>
      <c r="J924" s="226">
        <f>ROUND(I924*H924,2)</f>
        <v>0</v>
      </c>
      <c r="K924" s="222" t="s">
        <v>174</v>
      </c>
      <c r="L924" s="71"/>
      <c r="M924" s="227" t="s">
        <v>22</v>
      </c>
      <c r="N924" s="228" t="s">
        <v>49</v>
      </c>
      <c r="O924" s="46"/>
      <c r="P924" s="229">
        <f>O924*H924</f>
        <v>0</v>
      </c>
      <c r="Q924" s="229">
        <v>0.00083850999999999999</v>
      </c>
      <c r="R924" s="229">
        <f>Q924*H924</f>
        <v>0.012577649999999999</v>
      </c>
      <c r="S924" s="229">
        <v>0</v>
      </c>
      <c r="T924" s="230">
        <f>S924*H924</f>
        <v>0</v>
      </c>
      <c r="AR924" s="23" t="s">
        <v>175</v>
      </c>
      <c r="AT924" s="23" t="s">
        <v>170</v>
      </c>
      <c r="AU924" s="23" t="s">
        <v>87</v>
      </c>
      <c r="AY924" s="23" t="s">
        <v>168</v>
      </c>
      <c r="BE924" s="231">
        <f>IF(N924="základní",J924,0)</f>
        <v>0</v>
      </c>
      <c r="BF924" s="231">
        <f>IF(N924="snížená",J924,0)</f>
        <v>0</v>
      </c>
      <c r="BG924" s="231">
        <f>IF(N924="zákl. přenesená",J924,0)</f>
        <v>0</v>
      </c>
      <c r="BH924" s="231">
        <f>IF(N924="sníž. přenesená",J924,0)</f>
        <v>0</v>
      </c>
      <c r="BI924" s="231">
        <f>IF(N924="nulová",J924,0)</f>
        <v>0</v>
      </c>
      <c r="BJ924" s="23" t="s">
        <v>24</v>
      </c>
      <c r="BK924" s="231">
        <f>ROUND(I924*H924,2)</f>
        <v>0</v>
      </c>
      <c r="BL924" s="23" t="s">
        <v>175</v>
      </c>
      <c r="BM924" s="23" t="s">
        <v>1327</v>
      </c>
    </row>
    <row r="925" s="11" customFormat="1">
      <c r="B925" s="232"/>
      <c r="C925" s="233"/>
      <c r="D925" s="234" t="s">
        <v>185</v>
      </c>
      <c r="E925" s="235" t="s">
        <v>22</v>
      </c>
      <c r="F925" s="236" t="s">
        <v>1328</v>
      </c>
      <c r="G925" s="233"/>
      <c r="H925" s="237">
        <v>15</v>
      </c>
      <c r="I925" s="238"/>
      <c r="J925" s="233"/>
      <c r="K925" s="233"/>
      <c r="L925" s="239"/>
      <c r="M925" s="240"/>
      <c r="N925" s="241"/>
      <c r="O925" s="241"/>
      <c r="P925" s="241"/>
      <c r="Q925" s="241"/>
      <c r="R925" s="241"/>
      <c r="S925" s="241"/>
      <c r="T925" s="242"/>
      <c r="AT925" s="243" t="s">
        <v>185</v>
      </c>
      <c r="AU925" s="243" t="s">
        <v>87</v>
      </c>
      <c r="AV925" s="11" t="s">
        <v>87</v>
      </c>
      <c r="AW925" s="11" t="s">
        <v>41</v>
      </c>
      <c r="AX925" s="11" t="s">
        <v>78</v>
      </c>
      <c r="AY925" s="243" t="s">
        <v>168</v>
      </c>
    </row>
    <row r="926" s="1" customFormat="1" ht="25.5" customHeight="1">
      <c r="B926" s="45"/>
      <c r="C926" s="220" t="s">
        <v>1329</v>
      </c>
      <c r="D926" s="220" t="s">
        <v>170</v>
      </c>
      <c r="E926" s="221" t="s">
        <v>1330</v>
      </c>
      <c r="F926" s="222" t="s">
        <v>1331</v>
      </c>
      <c r="G926" s="223" t="s">
        <v>247</v>
      </c>
      <c r="H926" s="224">
        <v>15</v>
      </c>
      <c r="I926" s="225"/>
      <c r="J926" s="226">
        <f>ROUND(I926*H926,2)</f>
        <v>0</v>
      </c>
      <c r="K926" s="222" t="s">
        <v>174</v>
      </c>
      <c r="L926" s="71"/>
      <c r="M926" s="227" t="s">
        <v>22</v>
      </c>
      <c r="N926" s="228" t="s">
        <v>49</v>
      </c>
      <c r="O926" s="46"/>
      <c r="P926" s="229">
        <f>O926*H926</f>
        <v>0</v>
      </c>
      <c r="Q926" s="229">
        <v>0</v>
      </c>
      <c r="R926" s="229">
        <f>Q926*H926</f>
        <v>0</v>
      </c>
      <c r="S926" s="229">
        <v>0</v>
      </c>
      <c r="T926" s="230">
        <f>S926*H926</f>
        <v>0</v>
      </c>
      <c r="AR926" s="23" t="s">
        <v>175</v>
      </c>
      <c r="AT926" s="23" t="s">
        <v>170</v>
      </c>
      <c r="AU926" s="23" t="s">
        <v>87</v>
      </c>
      <c r="AY926" s="23" t="s">
        <v>168</v>
      </c>
      <c r="BE926" s="231">
        <f>IF(N926="základní",J926,0)</f>
        <v>0</v>
      </c>
      <c r="BF926" s="231">
        <f>IF(N926="snížená",J926,0)</f>
        <v>0</v>
      </c>
      <c r="BG926" s="231">
        <f>IF(N926="zákl. přenesená",J926,0)</f>
        <v>0</v>
      </c>
      <c r="BH926" s="231">
        <f>IF(N926="sníž. přenesená",J926,0)</f>
        <v>0</v>
      </c>
      <c r="BI926" s="231">
        <f>IF(N926="nulová",J926,0)</f>
        <v>0</v>
      </c>
      <c r="BJ926" s="23" t="s">
        <v>24</v>
      </c>
      <c r="BK926" s="231">
        <f>ROUND(I926*H926,2)</f>
        <v>0</v>
      </c>
      <c r="BL926" s="23" t="s">
        <v>175</v>
      </c>
      <c r="BM926" s="23" t="s">
        <v>1332</v>
      </c>
    </row>
    <row r="927" s="1" customFormat="1" ht="25.5" customHeight="1">
      <c r="B927" s="45"/>
      <c r="C927" s="220" t="s">
        <v>1333</v>
      </c>
      <c r="D927" s="220" t="s">
        <v>170</v>
      </c>
      <c r="E927" s="221" t="s">
        <v>1334</v>
      </c>
      <c r="F927" s="222" t="s">
        <v>1335</v>
      </c>
      <c r="G927" s="223" t="s">
        <v>183</v>
      </c>
      <c r="H927" s="224">
        <v>7.5</v>
      </c>
      <c r="I927" s="225"/>
      <c r="J927" s="226">
        <f>ROUND(I927*H927,2)</f>
        <v>0</v>
      </c>
      <c r="K927" s="222" t="s">
        <v>174</v>
      </c>
      <c r="L927" s="71"/>
      <c r="M927" s="227" t="s">
        <v>22</v>
      </c>
      <c r="N927" s="228" t="s">
        <v>49</v>
      </c>
      <c r="O927" s="46"/>
      <c r="P927" s="229">
        <f>O927*H927</f>
        <v>0</v>
      </c>
      <c r="Q927" s="229">
        <v>0</v>
      </c>
      <c r="R927" s="229">
        <f>Q927*H927</f>
        <v>0</v>
      </c>
      <c r="S927" s="229">
        <v>0</v>
      </c>
      <c r="T927" s="230">
        <f>S927*H927</f>
        <v>0</v>
      </c>
      <c r="AR927" s="23" t="s">
        <v>175</v>
      </c>
      <c r="AT927" s="23" t="s">
        <v>170</v>
      </c>
      <c r="AU927" s="23" t="s">
        <v>87</v>
      </c>
      <c r="AY927" s="23" t="s">
        <v>168</v>
      </c>
      <c r="BE927" s="231">
        <f>IF(N927="základní",J927,0)</f>
        <v>0</v>
      </c>
      <c r="BF927" s="231">
        <f>IF(N927="snížená",J927,0)</f>
        <v>0</v>
      </c>
      <c r="BG927" s="231">
        <f>IF(N927="zákl. přenesená",J927,0)</f>
        <v>0</v>
      </c>
      <c r="BH927" s="231">
        <f>IF(N927="sníž. přenesená",J927,0)</f>
        <v>0</v>
      </c>
      <c r="BI927" s="231">
        <f>IF(N927="nulová",J927,0)</f>
        <v>0</v>
      </c>
      <c r="BJ927" s="23" t="s">
        <v>24</v>
      </c>
      <c r="BK927" s="231">
        <f>ROUND(I927*H927,2)</f>
        <v>0</v>
      </c>
      <c r="BL927" s="23" t="s">
        <v>175</v>
      </c>
      <c r="BM927" s="23" t="s">
        <v>1336</v>
      </c>
    </row>
    <row r="928" s="11" customFormat="1">
      <c r="B928" s="232"/>
      <c r="C928" s="233"/>
      <c r="D928" s="234" t="s">
        <v>185</v>
      </c>
      <c r="E928" s="235" t="s">
        <v>22</v>
      </c>
      <c r="F928" s="236" t="s">
        <v>1337</v>
      </c>
      <c r="G928" s="233"/>
      <c r="H928" s="237">
        <v>7.5</v>
      </c>
      <c r="I928" s="238"/>
      <c r="J928" s="233"/>
      <c r="K928" s="233"/>
      <c r="L928" s="239"/>
      <c r="M928" s="240"/>
      <c r="N928" s="241"/>
      <c r="O928" s="241"/>
      <c r="P928" s="241"/>
      <c r="Q928" s="241"/>
      <c r="R928" s="241"/>
      <c r="S928" s="241"/>
      <c r="T928" s="242"/>
      <c r="AT928" s="243" t="s">
        <v>185</v>
      </c>
      <c r="AU928" s="243" t="s">
        <v>87</v>
      </c>
      <c r="AV928" s="11" t="s">
        <v>87</v>
      </c>
      <c r="AW928" s="11" t="s">
        <v>41</v>
      </c>
      <c r="AX928" s="11" t="s">
        <v>78</v>
      </c>
      <c r="AY928" s="243" t="s">
        <v>168</v>
      </c>
    </row>
    <row r="929" s="1" customFormat="1" ht="38.25" customHeight="1">
      <c r="B929" s="45"/>
      <c r="C929" s="220" t="s">
        <v>1338</v>
      </c>
      <c r="D929" s="220" t="s">
        <v>170</v>
      </c>
      <c r="E929" s="221" t="s">
        <v>1339</v>
      </c>
      <c r="F929" s="222" t="s">
        <v>1340</v>
      </c>
      <c r="G929" s="223" t="s">
        <v>183</v>
      </c>
      <c r="H929" s="224">
        <v>7.5</v>
      </c>
      <c r="I929" s="225"/>
      <c r="J929" s="226">
        <f>ROUND(I929*H929,2)</f>
        <v>0</v>
      </c>
      <c r="K929" s="222" t="s">
        <v>174</v>
      </c>
      <c r="L929" s="71"/>
      <c r="M929" s="227" t="s">
        <v>22</v>
      </c>
      <c r="N929" s="228" t="s">
        <v>49</v>
      </c>
      <c r="O929" s="46"/>
      <c r="P929" s="229">
        <f>O929*H929</f>
        <v>0</v>
      </c>
      <c r="Q929" s="229">
        <v>0</v>
      </c>
      <c r="R929" s="229">
        <f>Q929*H929</f>
        <v>0</v>
      </c>
      <c r="S929" s="229">
        <v>0</v>
      </c>
      <c r="T929" s="230">
        <f>S929*H929</f>
        <v>0</v>
      </c>
      <c r="AR929" s="23" t="s">
        <v>175</v>
      </c>
      <c r="AT929" s="23" t="s">
        <v>170</v>
      </c>
      <c r="AU929" s="23" t="s">
        <v>87</v>
      </c>
      <c r="AY929" s="23" t="s">
        <v>168</v>
      </c>
      <c r="BE929" s="231">
        <f>IF(N929="základní",J929,0)</f>
        <v>0</v>
      </c>
      <c r="BF929" s="231">
        <f>IF(N929="snížená",J929,0)</f>
        <v>0</v>
      </c>
      <c r="BG929" s="231">
        <f>IF(N929="zákl. přenesená",J929,0)</f>
        <v>0</v>
      </c>
      <c r="BH929" s="231">
        <f>IF(N929="sníž. přenesená",J929,0)</f>
        <v>0</v>
      </c>
      <c r="BI929" s="231">
        <f>IF(N929="nulová",J929,0)</f>
        <v>0</v>
      </c>
      <c r="BJ929" s="23" t="s">
        <v>24</v>
      </c>
      <c r="BK929" s="231">
        <f>ROUND(I929*H929,2)</f>
        <v>0</v>
      </c>
      <c r="BL929" s="23" t="s">
        <v>175</v>
      </c>
      <c r="BM929" s="23" t="s">
        <v>1341</v>
      </c>
    </row>
    <row r="930" s="1" customFormat="1" ht="38.25" customHeight="1">
      <c r="B930" s="45"/>
      <c r="C930" s="220" t="s">
        <v>1342</v>
      </c>
      <c r="D930" s="220" t="s">
        <v>170</v>
      </c>
      <c r="E930" s="221" t="s">
        <v>1343</v>
      </c>
      <c r="F930" s="222" t="s">
        <v>1344</v>
      </c>
      <c r="G930" s="223" t="s">
        <v>183</v>
      </c>
      <c r="H930" s="224">
        <v>33</v>
      </c>
      <c r="I930" s="225"/>
      <c r="J930" s="226">
        <f>ROUND(I930*H930,2)</f>
        <v>0</v>
      </c>
      <c r="K930" s="222" t="s">
        <v>174</v>
      </c>
      <c r="L930" s="71"/>
      <c r="M930" s="227" t="s">
        <v>22</v>
      </c>
      <c r="N930" s="228" t="s">
        <v>49</v>
      </c>
      <c r="O930" s="46"/>
      <c r="P930" s="229">
        <f>O930*H930</f>
        <v>0</v>
      </c>
      <c r="Q930" s="229">
        <v>0</v>
      </c>
      <c r="R930" s="229">
        <f>Q930*H930</f>
        <v>0</v>
      </c>
      <c r="S930" s="229">
        <v>0</v>
      </c>
      <c r="T930" s="230">
        <f>S930*H930</f>
        <v>0</v>
      </c>
      <c r="AR930" s="23" t="s">
        <v>175</v>
      </c>
      <c r="AT930" s="23" t="s">
        <v>170</v>
      </c>
      <c r="AU930" s="23" t="s">
        <v>87</v>
      </c>
      <c r="AY930" s="23" t="s">
        <v>168</v>
      </c>
      <c r="BE930" s="231">
        <f>IF(N930="základní",J930,0)</f>
        <v>0</v>
      </c>
      <c r="BF930" s="231">
        <f>IF(N930="snížená",J930,0)</f>
        <v>0</v>
      </c>
      <c r="BG930" s="231">
        <f>IF(N930="zákl. přenesená",J930,0)</f>
        <v>0</v>
      </c>
      <c r="BH930" s="231">
        <f>IF(N930="sníž. přenesená",J930,0)</f>
        <v>0</v>
      </c>
      <c r="BI930" s="231">
        <f>IF(N930="nulová",J930,0)</f>
        <v>0</v>
      </c>
      <c r="BJ930" s="23" t="s">
        <v>24</v>
      </c>
      <c r="BK930" s="231">
        <f>ROUND(I930*H930,2)</f>
        <v>0</v>
      </c>
      <c r="BL930" s="23" t="s">
        <v>175</v>
      </c>
      <c r="BM930" s="23" t="s">
        <v>1345</v>
      </c>
    </row>
    <row r="931" s="12" customFormat="1">
      <c r="B931" s="244"/>
      <c r="C931" s="245"/>
      <c r="D931" s="234" t="s">
        <v>185</v>
      </c>
      <c r="E931" s="246" t="s">
        <v>22</v>
      </c>
      <c r="F931" s="247" t="s">
        <v>1346</v>
      </c>
      <c r="G931" s="245"/>
      <c r="H931" s="246" t="s">
        <v>22</v>
      </c>
      <c r="I931" s="248"/>
      <c r="J931" s="245"/>
      <c r="K931" s="245"/>
      <c r="L931" s="249"/>
      <c r="M931" s="250"/>
      <c r="N931" s="251"/>
      <c r="O931" s="251"/>
      <c r="P931" s="251"/>
      <c r="Q931" s="251"/>
      <c r="R931" s="251"/>
      <c r="S931" s="251"/>
      <c r="T931" s="252"/>
      <c r="AT931" s="253" t="s">
        <v>185</v>
      </c>
      <c r="AU931" s="253" t="s">
        <v>87</v>
      </c>
      <c r="AV931" s="12" t="s">
        <v>24</v>
      </c>
      <c r="AW931" s="12" t="s">
        <v>41</v>
      </c>
      <c r="AX931" s="12" t="s">
        <v>78</v>
      </c>
      <c r="AY931" s="253" t="s">
        <v>168</v>
      </c>
    </row>
    <row r="932" s="11" customFormat="1">
      <c r="B932" s="232"/>
      <c r="C932" s="233"/>
      <c r="D932" s="234" t="s">
        <v>185</v>
      </c>
      <c r="E932" s="235" t="s">
        <v>22</v>
      </c>
      <c r="F932" s="236" t="s">
        <v>1347</v>
      </c>
      <c r="G932" s="233"/>
      <c r="H932" s="237">
        <v>33</v>
      </c>
      <c r="I932" s="238"/>
      <c r="J932" s="233"/>
      <c r="K932" s="233"/>
      <c r="L932" s="239"/>
      <c r="M932" s="240"/>
      <c r="N932" s="241"/>
      <c r="O932" s="241"/>
      <c r="P932" s="241"/>
      <c r="Q932" s="241"/>
      <c r="R932" s="241"/>
      <c r="S932" s="241"/>
      <c r="T932" s="242"/>
      <c r="AT932" s="243" t="s">
        <v>185</v>
      </c>
      <c r="AU932" s="243" t="s">
        <v>87</v>
      </c>
      <c r="AV932" s="11" t="s">
        <v>87</v>
      </c>
      <c r="AW932" s="11" t="s">
        <v>41</v>
      </c>
      <c r="AX932" s="11" t="s">
        <v>78</v>
      </c>
      <c r="AY932" s="243" t="s">
        <v>168</v>
      </c>
    </row>
    <row r="933" s="1" customFormat="1" ht="38.25" customHeight="1">
      <c r="B933" s="45"/>
      <c r="C933" s="220" t="s">
        <v>1348</v>
      </c>
      <c r="D933" s="220" t="s">
        <v>170</v>
      </c>
      <c r="E933" s="221" t="s">
        <v>227</v>
      </c>
      <c r="F933" s="222" t="s">
        <v>228</v>
      </c>
      <c r="G933" s="223" t="s">
        <v>183</v>
      </c>
      <c r="H933" s="224">
        <v>6</v>
      </c>
      <c r="I933" s="225"/>
      <c r="J933" s="226">
        <f>ROUND(I933*H933,2)</f>
        <v>0</v>
      </c>
      <c r="K933" s="222" t="s">
        <v>174</v>
      </c>
      <c r="L933" s="71"/>
      <c r="M933" s="227" t="s">
        <v>22</v>
      </c>
      <c r="N933" s="228" t="s">
        <v>49</v>
      </c>
      <c r="O933" s="46"/>
      <c r="P933" s="229">
        <f>O933*H933</f>
        <v>0</v>
      </c>
      <c r="Q933" s="229">
        <v>0</v>
      </c>
      <c r="R933" s="229">
        <f>Q933*H933</f>
        <v>0</v>
      </c>
      <c r="S933" s="229">
        <v>0</v>
      </c>
      <c r="T933" s="230">
        <f>S933*H933</f>
        <v>0</v>
      </c>
      <c r="AR933" s="23" t="s">
        <v>175</v>
      </c>
      <c r="AT933" s="23" t="s">
        <v>170</v>
      </c>
      <c r="AU933" s="23" t="s">
        <v>87</v>
      </c>
      <c r="AY933" s="23" t="s">
        <v>168</v>
      </c>
      <c r="BE933" s="231">
        <f>IF(N933="základní",J933,0)</f>
        <v>0</v>
      </c>
      <c r="BF933" s="231">
        <f>IF(N933="snížená",J933,0)</f>
        <v>0</v>
      </c>
      <c r="BG933" s="231">
        <f>IF(N933="zákl. přenesená",J933,0)</f>
        <v>0</v>
      </c>
      <c r="BH933" s="231">
        <f>IF(N933="sníž. přenesená",J933,0)</f>
        <v>0</v>
      </c>
      <c r="BI933" s="231">
        <f>IF(N933="nulová",J933,0)</f>
        <v>0</v>
      </c>
      <c r="BJ933" s="23" t="s">
        <v>24</v>
      </c>
      <c r="BK933" s="231">
        <f>ROUND(I933*H933,2)</f>
        <v>0</v>
      </c>
      <c r="BL933" s="23" t="s">
        <v>175</v>
      </c>
      <c r="BM933" s="23" t="s">
        <v>1349</v>
      </c>
    </row>
    <row r="934" s="11" customFormat="1">
      <c r="B934" s="232"/>
      <c r="C934" s="233"/>
      <c r="D934" s="234" t="s">
        <v>185</v>
      </c>
      <c r="E934" s="235" t="s">
        <v>22</v>
      </c>
      <c r="F934" s="236" t="s">
        <v>1350</v>
      </c>
      <c r="G934" s="233"/>
      <c r="H934" s="237">
        <v>6</v>
      </c>
      <c r="I934" s="238"/>
      <c r="J934" s="233"/>
      <c r="K934" s="233"/>
      <c r="L934" s="239"/>
      <c r="M934" s="240"/>
      <c r="N934" s="241"/>
      <c r="O934" s="241"/>
      <c r="P934" s="241"/>
      <c r="Q934" s="241"/>
      <c r="R934" s="241"/>
      <c r="S934" s="241"/>
      <c r="T934" s="242"/>
      <c r="AT934" s="243" t="s">
        <v>185</v>
      </c>
      <c r="AU934" s="243" t="s">
        <v>87</v>
      </c>
      <c r="AV934" s="11" t="s">
        <v>87</v>
      </c>
      <c r="AW934" s="11" t="s">
        <v>41</v>
      </c>
      <c r="AX934" s="11" t="s">
        <v>78</v>
      </c>
      <c r="AY934" s="243" t="s">
        <v>168</v>
      </c>
    </row>
    <row r="935" s="1" customFormat="1" ht="16.5" customHeight="1">
      <c r="B935" s="45"/>
      <c r="C935" s="220" t="s">
        <v>1351</v>
      </c>
      <c r="D935" s="220" t="s">
        <v>170</v>
      </c>
      <c r="E935" s="221" t="s">
        <v>236</v>
      </c>
      <c r="F935" s="222" t="s">
        <v>237</v>
      </c>
      <c r="G935" s="223" t="s">
        <v>183</v>
      </c>
      <c r="H935" s="224">
        <v>22.5</v>
      </c>
      <c r="I935" s="225"/>
      <c r="J935" s="226">
        <f>ROUND(I935*H935,2)</f>
        <v>0</v>
      </c>
      <c r="K935" s="222" t="s">
        <v>174</v>
      </c>
      <c r="L935" s="71"/>
      <c r="M935" s="227" t="s">
        <v>22</v>
      </c>
      <c r="N935" s="228" t="s">
        <v>49</v>
      </c>
      <c r="O935" s="46"/>
      <c r="P935" s="229">
        <f>O935*H935</f>
        <v>0</v>
      </c>
      <c r="Q935" s="229">
        <v>0</v>
      </c>
      <c r="R935" s="229">
        <f>Q935*H935</f>
        <v>0</v>
      </c>
      <c r="S935" s="229">
        <v>0</v>
      </c>
      <c r="T935" s="230">
        <f>S935*H935</f>
        <v>0</v>
      </c>
      <c r="AR935" s="23" t="s">
        <v>175</v>
      </c>
      <c r="AT935" s="23" t="s">
        <v>170</v>
      </c>
      <c r="AU935" s="23" t="s">
        <v>87</v>
      </c>
      <c r="AY935" s="23" t="s">
        <v>168</v>
      </c>
      <c r="BE935" s="231">
        <f>IF(N935="základní",J935,0)</f>
        <v>0</v>
      </c>
      <c r="BF935" s="231">
        <f>IF(N935="snížená",J935,0)</f>
        <v>0</v>
      </c>
      <c r="BG935" s="231">
        <f>IF(N935="zákl. přenesená",J935,0)</f>
        <v>0</v>
      </c>
      <c r="BH935" s="231">
        <f>IF(N935="sníž. přenesená",J935,0)</f>
        <v>0</v>
      </c>
      <c r="BI935" s="231">
        <f>IF(N935="nulová",J935,0)</f>
        <v>0</v>
      </c>
      <c r="BJ935" s="23" t="s">
        <v>24</v>
      </c>
      <c r="BK935" s="231">
        <f>ROUND(I935*H935,2)</f>
        <v>0</v>
      </c>
      <c r="BL935" s="23" t="s">
        <v>175</v>
      </c>
      <c r="BM935" s="23" t="s">
        <v>1352</v>
      </c>
    </row>
    <row r="936" s="1" customFormat="1" ht="16.5" customHeight="1">
      <c r="B936" s="45"/>
      <c r="C936" s="220" t="s">
        <v>1353</v>
      </c>
      <c r="D936" s="220" t="s">
        <v>170</v>
      </c>
      <c r="E936" s="221" t="s">
        <v>239</v>
      </c>
      <c r="F936" s="222" t="s">
        <v>240</v>
      </c>
      <c r="G936" s="223" t="s">
        <v>241</v>
      </c>
      <c r="H936" s="224">
        <v>10.800000000000001</v>
      </c>
      <c r="I936" s="225"/>
      <c r="J936" s="226">
        <f>ROUND(I936*H936,2)</f>
        <v>0</v>
      </c>
      <c r="K936" s="222" t="s">
        <v>174</v>
      </c>
      <c r="L936" s="71"/>
      <c r="M936" s="227" t="s">
        <v>22</v>
      </c>
      <c r="N936" s="228" t="s">
        <v>49</v>
      </c>
      <c r="O936" s="46"/>
      <c r="P936" s="229">
        <f>O936*H936</f>
        <v>0</v>
      </c>
      <c r="Q936" s="229">
        <v>0</v>
      </c>
      <c r="R936" s="229">
        <f>Q936*H936</f>
        <v>0</v>
      </c>
      <c r="S936" s="229">
        <v>0</v>
      </c>
      <c r="T936" s="230">
        <f>S936*H936</f>
        <v>0</v>
      </c>
      <c r="AR936" s="23" t="s">
        <v>175</v>
      </c>
      <c r="AT936" s="23" t="s">
        <v>170</v>
      </c>
      <c r="AU936" s="23" t="s">
        <v>87</v>
      </c>
      <c r="AY936" s="23" t="s">
        <v>168</v>
      </c>
      <c r="BE936" s="231">
        <f>IF(N936="základní",J936,0)</f>
        <v>0</v>
      </c>
      <c r="BF936" s="231">
        <f>IF(N936="snížená",J936,0)</f>
        <v>0</v>
      </c>
      <c r="BG936" s="231">
        <f>IF(N936="zákl. přenesená",J936,0)</f>
        <v>0</v>
      </c>
      <c r="BH936" s="231">
        <f>IF(N936="sníž. přenesená",J936,0)</f>
        <v>0</v>
      </c>
      <c r="BI936" s="231">
        <f>IF(N936="nulová",J936,0)</f>
        <v>0</v>
      </c>
      <c r="BJ936" s="23" t="s">
        <v>24</v>
      </c>
      <c r="BK936" s="231">
        <f>ROUND(I936*H936,2)</f>
        <v>0</v>
      </c>
      <c r="BL936" s="23" t="s">
        <v>175</v>
      </c>
      <c r="BM936" s="23" t="s">
        <v>1354</v>
      </c>
    </row>
    <row r="937" s="11" customFormat="1">
      <c r="B937" s="232"/>
      <c r="C937" s="233"/>
      <c r="D937" s="234" t="s">
        <v>185</v>
      </c>
      <c r="E937" s="233"/>
      <c r="F937" s="236" t="s">
        <v>1355</v>
      </c>
      <c r="G937" s="233"/>
      <c r="H937" s="237">
        <v>10.800000000000001</v>
      </c>
      <c r="I937" s="238"/>
      <c r="J937" s="233"/>
      <c r="K937" s="233"/>
      <c r="L937" s="239"/>
      <c r="M937" s="240"/>
      <c r="N937" s="241"/>
      <c r="O937" s="241"/>
      <c r="P937" s="241"/>
      <c r="Q937" s="241"/>
      <c r="R937" s="241"/>
      <c r="S937" s="241"/>
      <c r="T937" s="242"/>
      <c r="AT937" s="243" t="s">
        <v>185</v>
      </c>
      <c r="AU937" s="243" t="s">
        <v>87</v>
      </c>
      <c r="AV937" s="11" t="s">
        <v>87</v>
      </c>
      <c r="AW937" s="11" t="s">
        <v>6</v>
      </c>
      <c r="AX937" s="11" t="s">
        <v>24</v>
      </c>
      <c r="AY937" s="243" t="s">
        <v>168</v>
      </c>
    </row>
    <row r="938" s="1" customFormat="1" ht="38.25" customHeight="1">
      <c r="B938" s="45"/>
      <c r="C938" s="220" t="s">
        <v>1356</v>
      </c>
      <c r="D938" s="220" t="s">
        <v>170</v>
      </c>
      <c r="E938" s="221" t="s">
        <v>1357</v>
      </c>
      <c r="F938" s="222" t="s">
        <v>1358</v>
      </c>
      <c r="G938" s="223" t="s">
        <v>183</v>
      </c>
      <c r="H938" s="224">
        <v>3</v>
      </c>
      <c r="I938" s="225"/>
      <c r="J938" s="226">
        <f>ROUND(I938*H938,2)</f>
        <v>0</v>
      </c>
      <c r="K938" s="222" t="s">
        <v>174</v>
      </c>
      <c r="L938" s="71"/>
      <c r="M938" s="227" t="s">
        <v>22</v>
      </c>
      <c r="N938" s="228" t="s">
        <v>49</v>
      </c>
      <c r="O938" s="46"/>
      <c r="P938" s="229">
        <f>O938*H938</f>
        <v>0</v>
      </c>
      <c r="Q938" s="229">
        <v>0</v>
      </c>
      <c r="R938" s="229">
        <f>Q938*H938</f>
        <v>0</v>
      </c>
      <c r="S938" s="229">
        <v>0</v>
      </c>
      <c r="T938" s="230">
        <f>S938*H938</f>
        <v>0</v>
      </c>
      <c r="AR938" s="23" t="s">
        <v>175</v>
      </c>
      <c r="AT938" s="23" t="s">
        <v>170</v>
      </c>
      <c r="AU938" s="23" t="s">
        <v>87</v>
      </c>
      <c r="AY938" s="23" t="s">
        <v>168</v>
      </c>
      <c r="BE938" s="231">
        <f>IF(N938="základní",J938,0)</f>
        <v>0</v>
      </c>
      <c r="BF938" s="231">
        <f>IF(N938="snížená",J938,0)</f>
        <v>0</v>
      </c>
      <c r="BG938" s="231">
        <f>IF(N938="zákl. přenesená",J938,0)</f>
        <v>0</v>
      </c>
      <c r="BH938" s="231">
        <f>IF(N938="sníž. přenesená",J938,0)</f>
        <v>0</v>
      </c>
      <c r="BI938" s="231">
        <f>IF(N938="nulová",J938,0)</f>
        <v>0</v>
      </c>
      <c r="BJ938" s="23" t="s">
        <v>24</v>
      </c>
      <c r="BK938" s="231">
        <f>ROUND(I938*H938,2)</f>
        <v>0</v>
      </c>
      <c r="BL938" s="23" t="s">
        <v>175</v>
      </c>
      <c r="BM938" s="23" t="s">
        <v>1359</v>
      </c>
    </row>
    <row r="939" s="11" customFormat="1">
      <c r="B939" s="232"/>
      <c r="C939" s="233"/>
      <c r="D939" s="234" t="s">
        <v>185</v>
      </c>
      <c r="E939" s="235" t="s">
        <v>22</v>
      </c>
      <c r="F939" s="236" t="s">
        <v>1360</v>
      </c>
      <c r="G939" s="233"/>
      <c r="H939" s="237">
        <v>3</v>
      </c>
      <c r="I939" s="238"/>
      <c r="J939" s="233"/>
      <c r="K939" s="233"/>
      <c r="L939" s="239"/>
      <c r="M939" s="240"/>
      <c r="N939" s="241"/>
      <c r="O939" s="241"/>
      <c r="P939" s="241"/>
      <c r="Q939" s="241"/>
      <c r="R939" s="241"/>
      <c r="S939" s="241"/>
      <c r="T939" s="242"/>
      <c r="AT939" s="243" t="s">
        <v>185</v>
      </c>
      <c r="AU939" s="243" t="s">
        <v>87</v>
      </c>
      <c r="AV939" s="11" t="s">
        <v>87</v>
      </c>
      <c r="AW939" s="11" t="s">
        <v>41</v>
      </c>
      <c r="AX939" s="11" t="s">
        <v>78</v>
      </c>
      <c r="AY939" s="243" t="s">
        <v>168</v>
      </c>
    </row>
    <row r="940" s="1" customFormat="1" ht="16.5" customHeight="1">
      <c r="B940" s="45"/>
      <c r="C940" s="254" t="s">
        <v>1361</v>
      </c>
      <c r="D940" s="254" t="s">
        <v>460</v>
      </c>
      <c r="E940" s="255" t="s">
        <v>1362</v>
      </c>
      <c r="F940" s="256" t="s">
        <v>1363</v>
      </c>
      <c r="G940" s="257" t="s">
        <v>241</v>
      </c>
      <c r="H940" s="258">
        <v>5.4000000000000004</v>
      </c>
      <c r="I940" s="259"/>
      <c r="J940" s="260">
        <f>ROUND(I940*H940,2)</f>
        <v>0</v>
      </c>
      <c r="K940" s="256" t="s">
        <v>174</v>
      </c>
      <c r="L940" s="261"/>
      <c r="M940" s="262" t="s">
        <v>22</v>
      </c>
      <c r="N940" s="263" t="s">
        <v>49</v>
      </c>
      <c r="O940" s="46"/>
      <c r="P940" s="229">
        <f>O940*H940</f>
        <v>0</v>
      </c>
      <c r="Q940" s="229">
        <v>1</v>
      </c>
      <c r="R940" s="229">
        <f>Q940*H940</f>
        <v>5.4000000000000004</v>
      </c>
      <c r="S940" s="229">
        <v>0</v>
      </c>
      <c r="T940" s="230">
        <f>S940*H940</f>
        <v>0</v>
      </c>
      <c r="AR940" s="23" t="s">
        <v>211</v>
      </c>
      <c r="AT940" s="23" t="s">
        <v>460</v>
      </c>
      <c r="AU940" s="23" t="s">
        <v>87</v>
      </c>
      <c r="AY940" s="23" t="s">
        <v>168</v>
      </c>
      <c r="BE940" s="231">
        <f>IF(N940="základní",J940,0)</f>
        <v>0</v>
      </c>
      <c r="BF940" s="231">
        <f>IF(N940="snížená",J940,0)</f>
        <v>0</v>
      </c>
      <c r="BG940" s="231">
        <f>IF(N940="zákl. přenesená",J940,0)</f>
        <v>0</v>
      </c>
      <c r="BH940" s="231">
        <f>IF(N940="sníž. přenesená",J940,0)</f>
        <v>0</v>
      </c>
      <c r="BI940" s="231">
        <f>IF(N940="nulová",J940,0)</f>
        <v>0</v>
      </c>
      <c r="BJ940" s="23" t="s">
        <v>24</v>
      </c>
      <c r="BK940" s="231">
        <f>ROUND(I940*H940,2)</f>
        <v>0</v>
      </c>
      <c r="BL940" s="23" t="s">
        <v>175</v>
      </c>
      <c r="BM940" s="23" t="s">
        <v>1364</v>
      </c>
    </row>
    <row r="941" s="11" customFormat="1">
      <c r="B941" s="232"/>
      <c r="C941" s="233"/>
      <c r="D941" s="234" t="s">
        <v>185</v>
      </c>
      <c r="E941" s="233"/>
      <c r="F941" s="236" t="s">
        <v>1365</v>
      </c>
      <c r="G941" s="233"/>
      <c r="H941" s="237">
        <v>5.4000000000000004</v>
      </c>
      <c r="I941" s="238"/>
      <c r="J941" s="233"/>
      <c r="K941" s="233"/>
      <c r="L941" s="239"/>
      <c r="M941" s="240"/>
      <c r="N941" s="241"/>
      <c r="O941" s="241"/>
      <c r="P941" s="241"/>
      <c r="Q941" s="241"/>
      <c r="R941" s="241"/>
      <c r="S941" s="241"/>
      <c r="T941" s="242"/>
      <c r="AT941" s="243" t="s">
        <v>185</v>
      </c>
      <c r="AU941" s="243" t="s">
        <v>87</v>
      </c>
      <c r="AV941" s="11" t="s">
        <v>87</v>
      </c>
      <c r="AW941" s="11" t="s">
        <v>6</v>
      </c>
      <c r="AX941" s="11" t="s">
        <v>24</v>
      </c>
      <c r="AY941" s="243" t="s">
        <v>168</v>
      </c>
    </row>
    <row r="942" s="1" customFormat="1" ht="25.5" customHeight="1">
      <c r="B942" s="45"/>
      <c r="C942" s="220" t="s">
        <v>1366</v>
      </c>
      <c r="D942" s="220" t="s">
        <v>170</v>
      </c>
      <c r="E942" s="221" t="s">
        <v>1367</v>
      </c>
      <c r="F942" s="222" t="s">
        <v>1368</v>
      </c>
      <c r="G942" s="223" t="s">
        <v>183</v>
      </c>
      <c r="H942" s="224">
        <v>3</v>
      </c>
      <c r="I942" s="225"/>
      <c r="J942" s="226">
        <f>ROUND(I942*H942,2)</f>
        <v>0</v>
      </c>
      <c r="K942" s="222" t="s">
        <v>174</v>
      </c>
      <c r="L942" s="71"/>
      <c r="M942" s="227" t="s">
        <v>22</v>
      </c>
      <c r="N942" s="228" t="s">
        <v>49</v>
      </c>
      <c r="O942" s="46"/>
      <c r="P942" s="229">
        <f>O942*H942</f>
        <v>0</v>
      </c>
      <c r="Q942" s="229">
        <v>0</v>
      </c>
      <c r="R942" s="229">
        <f>Q942*H942</f>
        <v>0</v>
      </c>
      <c r="S942" s="229">
        <v>0</v>
      </c>
      <c r="T942" s="230">
        <f>S942*H942</f>
        <v>0</v>
      </c>
      <c r="AR942" s="23" t="s">
        <v>175</v>
      </c>
      <c r="AT942" s="23" t="s">
        <v>170</v>
      </c>
      <c r="AU942" s="23" t="s">
        <v>87</v>
      </c>
      <c r="AY942" s="23" t="s">
        <v>168</v>
      </c>
      <c r="BE942" s="231">
        <f>IF(N942="základní",J942,0)</f>
        <v>0</v>
      </c>
      <c r="BF942" s="231">
        <f>IF(N942="snížená",J942,0)</f>
        <v>0</v>
      </c>
      <c r="BG942" s="231">
        <f>IF(N942="zákl. přenesená",J942,0)</f>
        <v>0</v>
      </c>
      <c r="BH942" s="231">
        <f>IF(N942="sníž. přenesená",J942,0)</f>
        <v>0</v>
      </c>
      <c r="BI942" s="231">
        <f>IF(N942="nulová",J942,0)</f>
        <v>0</v>
      </c>
      <c r="BJ942" s="23" t="s">
        <v>24</v>
      </c>
      <c r="BK942" s="231">
        <f>ROUND(I942*H942,2)</f>
        <v>0</v>
      </c>
      <c r="BL942" s="23" t="s">
        <v>175</v>
      </c>
      <c r="BM942" s="23" t="s">
        <v>1369</v>
      </c>
    </row>
    <row r="943" s="11" customFormat="1">
      <c r="B943" s="232"/>
      <c r="C943" s="233"/>
      <c r="D943" s="234" t="s">
        <v>185</v>
      </c>
      <c r="E943" s="235" t="s">
        <v>22</v>
      </c>
      <c r="F943" s="236" t="s">
        <v>1360</v>
      </c>
      <c r="G943" s="233"/>
      <c r="H943" s="237">
        <v>3</v>
      </c>
      <c r="I943" s="238"/>
      <c r="J943" s="233"/>
      <c r="K943" s="233"/>
      <c r="L943" s="239"/>
      <c r="M943" s="240"/>
      <c r="N943" s="241"/>
      <c r="O943" s="241"/>
      <c r="P943" s="241"/>
      <c r="Q943" s="241"/>
      <c r="R943" s="241"/>
      <c r="S943" s="241"/>
      <c r="T943" s="242"/>
      <c r="AT943" s="243" t="s">
        <v>185</v>
      </c>
      <c r="AU943" s="243" t="s">
        <v>87</v>
      </c>
      <c r="AV943" s="11" t="s">
        <v>87</v>
      </c>
      <c r="AW943" s="11" t="s">
        <v>41</v>
      </c>
      <c r="AX943" s="11" t="s">
        <v>78</v>
      </c>
      <c r="AY943" s="243" t="s">
        <v>168</v>
      </c>
    </row>
    <row r="944" s="1" customFormat="1" ht="16.5" customHeight="1">
      <c r="B944" s="45"/>
      <c r="C944" s="220" t="s">
        <v>1370</v>
      </c>
      <c r="D944" s="220" t="s">
        <v>170</v>
      </c>
      <c r="E944" s="221" t="s">
        <v>1371</v>
      </c>
      <c r="F944" s="222" t="s">
        <v>1372</v>
      </c>
      <c r="G944" s="223" t="s">
        <v>173</v>
      </c>
      <c r="H944" s="224">
        <v>4</v>
      </c>
      <c r="I944" s="225"/>
      <c r="J944" s="226">
        <f>ROUND(I944*H944,2)</f>
        <v>0</v>
      </c>
      <c r="K944" s="222" t="s">
        <v>174</v>
      </c>
      <c r="L944" s="71"/>
      <c r="M944" s="227" t="s">
        <v>22</v>
      </c>
      <c r="N944" s="228" t="s">
        <v>49</v>
      </c>
      <c r="O944" s="46"/>
      <c r="P944" s="229">
        <f>O944*H944</f>
        <v>0</v>
      </c>
      <c r="Q944" s="229">
        <v>0.0014300000000000001</v>
      </c>
      <c r="R944" s="229">
        <f>Q944*H944</f>
        <v>0.0057200000000000003</v>
      </c>
      <c r="S944" s="229">
        <v>0</v>
      </c>
      <c r="T944" s="230">
        <f>S944*H944</f>
        <v>0</v>
      </c>
      <c r="AR944" s="23" t="s">
        <v>244</v>
      </c>
      <c r="AT944" s="23" t="s">
        <v>170</v>
      </c>
      <c r="AU944" s="23" t="s">
        <v>87</v>
      </c>
      <c r="AY944" s="23" t="s">
        <v>168</v>
      </c>
      <c r="BE944" s="231">
        <f>IF(N944="základní",J944,0)</f>
        <v>0</v>
      </c>
      <c r="BF944" s="231">
        <f>IF(N944="snížená",J944,0)</f>
        <v>0</v>
      </c>
      <c r="BG944" s="231">
        <f>IF(N944="zákl. přenesená",J944,0)</f>
        <v>0</v>
      </c>
      <c r="BH944" s="231">
        <f>IF(N944="sníž. přenesená",J944,0)</f>
        <v>0</v>
      </c>
      <c r="BI944" s="231">
        <f>IF(N944="nulová",J944,0)</f>
        <v>0</v>
      </c>
      <c r="BJ944" s="23" t="s">
        <v>24</v>
      </c>
      <c r="BK944" s="231">
        <f>ROUND(I944*H944,2)</f>
        <v>0</v>
      </c>
      <c r="BL944" s="23" t="s">
        <v>244</v>
      </c>
      <c r="BM944" s="23" t="s">
        <v>1373</v>
      </c>
    </row>
    <row r="945" s="1" customFormat="1" ht="25.5" customHeight="1">
      <c r="B945" s="45"/>
      <c r="C945" s="220" t="s">
        <v>1374</v>
      </c>
      <c r="D945" s="220" t="s">
        <v>170</v>
      </c>
      <c r="E945" s="221" t="s">
        <v>1375</v>
      </c>
      <c r="F945" s="222" t="s">
        <v>1376</v>
      </c>
      <c r="G945" s="223" t="s">
        <v>183</v>
      </c>
      <c r="H945" s="224">
        <v>16.5</v>
      </c>
      <c r="I945" s="225"/>
      <c r="J945" s="226">
        <f>ROUND(I945*H945,2)</f>
        <v>0</v>
      </c>
      <c r="K945" s="222" t="s">
        <v>174</v>
      </c>
      <c r="L945" s="71"/>
      <c r="M945" s="227" t="s">
        <v>22</v>
      </c>
      <c r="N945" s="228" t="s">
        <v>49</v>
      </c>
      <c r="O945" s="46"/>
      <c r="P945" s="229">
        <f>O945*H945</f>
        <v>0</v>
      </c>
      <c r="Q945" s="229">
        <v>0</v>
      </c>
      <c r="R945" s="229">
        <f>Q945*H945</f>
        <v>0</v>
      </c>
      <c r="S945" s="229">
        <v>0</v>
      </c>
      <c r="T945" s="230">
        <f>S945*H945</f>
        <v>0</v>
      </c>
      <c r="AR945" s="23" t="s">
        <v>175</v>
      </c>
      <c r="AT945" s="23" t="s">
        <v>170</v>
      </c>
      <c r="AU945" s="23" t="s">
        <v>87</v>
      </c>
      <c r="AY945" s="23" t="s">
        <v>168</v>
      </c>
      <c r="BE945" s="231">
        <f>IF(N945="základní",J945,0)</f>
        <v>0</v>
      </c>
      <c r="BF945" s="231">
        <f>IF(N945="snížená",J945,0)</f>
        <v>0</v>
      </c>
      <c r="BG945" s="231">
        <f>IF(N945="zákl. přenesená",J945,0)</f>
        <v>0</v>
      </c>
      <c r="BH945" s="231">
        <f>IF(N945="sníž. přenesená",J945,0)</f>
        <v>0</v>
      </c>
      <c r="BI945" s="231">
        <f>IF(N945="nulová",J945,0)</f>
        <v>0</v>
      </c>
      <c r="BJ945" s="23" t="s">
        <v>24</v>
      </c>
      <c r="BK945" s="231">
        <f>ROUND(I945*H945,2)</f>
        <v>0</v>
      </c>
      <c r="BL945" s="23" t="s">
        <v>175</v>
      </c>
      <c r="BM945" s="23" t="s">
        <v>1377</v>
      </c>
    </row>
    <row r="946" s="11" customFormat="1">
      <c r="B946" s="232"/>
      <c r="C946" s="233"/>
      <c r="D946" s="234" t="s">
        <v>185</v>
      </c>
      <c r="E946" s="235" t="s">
        <v>22</v>
      </c>
      <c r="F946" s="236" t="s">
        <v>1378</v>
      </c>
      <c r="G946" s="233"/>
      <c r="H946" s="237">
        <v>16.5</v>
      </c>
      <c r="I946" s="238"/>
      <c r="J946" s="233"/>
      <c r="K946" s="233"/>
      <c r="L946" s="239"/>
      <c r="M946" s="240"/>
      <c r="N946" s="241"/>
      <c r="O946" s="241"/>
      <c r="P946" s="241"/>
      <c r="Q946" s="241"/>
      <c r="R946" s="241"/>
      <c r="S946" s="241"/>
      <c r="T946" s="242"/>
      <c r="AT946" s="243" t="s">
        <v>185</v>
      </c>
      <c r="AU946" s="243" t="s">
        <v>87</v>
      </c>
      <c r="AV946" s="11" t="s">
        <v>87</v>
      </c>
      <c r="AW946" s="11" t="s">
        <v>41</v>
      </c>
      <c r="AX946" s="11" t="s">
        <v>78</v>
      </c>
      <c r="AY946" s="243" t="s">
        <v>168</v>
      </c>
    </row>
    <row r="947" s="1" customFormat="1" ht="25.5" customHeight="1">
      <c r="B947" s="45"/>
      <c r="C947" s="220" t="s">
        <v>1379</v>
      </c>
      <c r="D947" s="220" t="s">
        <v>170</v>
      </c>
      <c r="E947" s="221" t="s">
        <v>1380</v>
      </c>
      <c r="F947" s="222" t="s">
        <v>1381</v>
      </c>
      <c r="G947" s="223" t="s">
        <v>350</v>
      </c>
      <c r="H947" s="224">
        <v>15</v>
      </c>
      <c r="I947" s="225"/>
      <c r="J947" s="226">
        <f>ROUND(I947*H947,2)</f>
        <v>0</v>
      </c>
      <c r="K947" s="222" t="s">
        <v>174</v>
      </c>
      <c r="L947" s="71"/>
      <c r="M947" s="227" t="s">
        <v>22</v>
      </c>
      <c r="N947" s="228" t="s">
        <v>49</v>
      </c>
      <c r="O947" s="46"/>
      <c r="P947" s="229">
        <f>O947*H947</f>
        <v>0</v>
      </c>
      <c r="Q947" s="229">
        <v>1.1E-05</v>
      </c>
      <c r="R947" s="229">
        <f>Q947*H947</f>
        <v>0.000165</v>
      </c>
      <c r="S947" s="229">
        <v>0</v>
      </c>
      <c r="T947" s="230">
        <f>S947*H947</f>
        <v>0</v>
      </c>
      <c r="AR947" s="23" t="s">
        <v>175</v>
      </c>
      <c r="AT947" s="23" t="s">
        <v>170</v>
      </c>
      <c r="AU947" s="23" t="s">
        <v>87</v>
      </c>
      <c r="AY947" s="23" t="s">
        <v>168</v>
      </c>
      <c r="BE947" s="231">
        <f>IF(N947="základní",J947,0)</f>
        <v>0</v>
      </c>
      <c r="BF947" s="231">
        <f>IF(N947="snížená",J947,0)</f>
        <v>0</v>
      </c>
      <c r="BG947" s="231">
        <f>IF(N947="zákl. přenesená",J947,0)</f>
        <v>0</v>
      </c>
      <c r="BH947" s="231">
        <f>IF(N947="sníž. přenesená",J947,0)</f>
        <v>0</v>
      </c>
      <c r="BI947" s="231">
        <f>IF(N947="nulová",J947,0)</f>
        <v>0</v>
      </c>
      <c r="BJ947" s="23" t="s">
        <v>24</v>
      </c>
      <c r="BK947" s="231">
        <f>ROUND(I947*H947,2)</f>
        <v>0</v>
      </c>
      <c r="BL947" s="23" t="s">
        <v>175</v>
      </c>
      <c r="BM947" s="23" t="s">
        <v>1382</v>
      </c>
    </row>
    <row r="948" s="1" customFormat="1" ht="16.5" customHeight="1">
      <c r="B948" s="45"/>
      <c r="C948" s="254" t="s">
        <v>1383</v>
      </c>
      <c r="D948" s="254" t="s">
        <v>460</v>
      </c>
      <c r="E948" s="255" t="s">
        <v>1384</v>
      </c>
      <c r="F948" s="256" t="s">
        <v>1385</v>
      </c>
      <c r="G948" s="257" t="s">
        <v>173</v>
      </c>
      <c r="H948" s="258">
        <v>2.5</v>
      </c>
      <c r="I948" s="259"/>
      <c r="J948" s="260">
        <f>ROUND(I948*H948,2)</f>
        <v>0</v>
      </c>
      <c r="K948" s="256" t="s">
        <v>174</v>
      </c>
      <c r="L948" s="261"/>
      <c r="M948" s="262" t="s">
        <v>22</v>
      </c>
      <c r="N948" s="263" t="s">
        <v>49</v>
      </c>
      <c r="O948" s="46"/>
      <c r="P948" s="229">
        <f>O948*H948</f>
        <v>0</v>
      </c>
      <c r="Q948" s="229">
        <v>0.0058199999999999997</v>
      </c>
      <c r="R948" s="229">
        <f>Q948*H948</f>
        <v>0.014549999999999999</v>
      </c>
      <c r="S948" s="229">
        <v>0</v>
      </c>
      <c r="T948" s="230">
        <f>S948*H948</f>
        <v>0</v>
      </c>
      <c r="AR948" s="23" t="s">
        <v>211</v>
      </c>
      <c r="AT948" s="23" t="s">
        <v>460</v>
      </c>
      <c r="AU948" s="23" t="s">
        <v>87</v>
      </c>
      <c r="AY948" s="23" t="s">
        <v>168</v>
      </c>
      <c r="BE948" s="231">
        <f>IF(N948="základní",J948,0)</f>
        <v>0</v>
      </c>
      <c r="BF948" s="231">
        <f>IF(N948="snížená",J948,0)</f>
        <v>0</v>
      </c>
      <c r="BG948" s="231">
        <f>IF(N948="zákl. přenesená",J948,0)</f>
        <v>0</v>
      </c>
      <c r="BH948" s="231">
        <f>IF(N948="sníž. přenesená",J948,0)</f>
        <v>0</v>
      </c>
      <c r="BI948" s="231">
        <f>IF(N948="nulová",J948,0)</f>
        <v>0</v>
      </c>
      <c r="BJ948" s="23" t="s">
        <v>24</v>
      </c>
      <c r="BK948" s="231">
        <f>ROUND(I948*H948,2)</f>
        <v>0</v>
      </c>
      <c r="BL948" s="23" t="s">
        <v>175</v>
      </c>
      <c r="BM948" s="23" t="s">
        <v>1386</v>
      </c>
    </row>
    <row r="949" s="11" customFormat="1">
      <c r="B949" s="232"/>
      <c r="C949" s="233"/>
      <c r="D949" s="234" t="s">
        <v>185</v>
      </c>
      <c r="E949" s="235" t="s">
        <v>22</v>
      </c>
      <c r="F949" s="236" t="s">
        <v>1387</v>
      </c>
      <c r="G949" s="233"/>
      <c r="H949" s="237">
        <v>2.5</v>
      </c>
      <c r="I949" s="238"/>
      <c r="J949" s="233"/>
      <c r="K949" s="233"/>
      <c r="L949" s="239"/>
      <c r="M949" s="240"/>
      <c r="N949" s="241"/>
      <c r="O949" s="241"/>
      <c r="P949" s="241"/>
      <c r="Q949" s="241"/>
      <c r="R949" s="241"/>
      <c r="S949" s="241"/>
      <c r="T949" s="242"/>
      <c r="AT949" s="243" t="s">
        <v>185</v>
      </c>
      <c r="AU949" s="243" t="s">
        <v>87</v>
      </c>
      <c r="AV949" s="11" t="s">
        <v>87</v>
      </c>
      <c r="AW949" s="11" t="s">
        <v>41</v>
      </c>
      <c r="AX949" s="11" t="s">
        <v>78</v>
      </c>
      <c r="AY949" s="243" t="s">
        <v>168</v>
      </c>
    </row>
    <row r="950" s="1" customFormat="1" ht="25.5" customHeight="1">
      <c r="B950" s="45"/>
      <c r="C950" s="254" t="s">
        <v>1388</v>
      </c>
      <c r="D950" s="254" t="s">
        <v>460</v>
      </c>
      <c r="E950" s="255" t="s">
        <v>1389</v>
      </c>
      <c r="F950" s="256" t="s">
        <v>1390</v>
      </c>
      <c r="G950" s="257" t="s">
        <v>173</v>
      </c>
      <c r="H950" s="258">
        <v>4</v>
      </c>
      <c r="I950" s="259"/>
      <c r="J950" s="260">
        <f>ROUND(I950*H950,2)</f>
        <v>0</v>
      </c>
      <c r="K950" s="256" t="s">
        <v>174</v>
      </c>
      <c r="L950" s="261"/>
      <c r="M950" s="262" t="s">
        <v>22</v>
      </c>
      <c r="N950" s="263" t="s">
        <v>49</v>
      </c>
      <c r="O950" s="46"/>
      <c r="P950" s="229">
        <f>O950*H950</f>
        <v>0</v>
      </c>
      <c r="Q950" s="229">
        <v>0.00123</v>
      </c>
      <c r="R950" s="229">
        <f>Q950*H950</f>
        <v>0.0049199999999999999</v>
      </c>
      <c r="S950" s="229">
        <v>0</v>
      </c>
      <c r="T950" s="230">
        <f>S950*H950</f>
        <v>0</v>
      </c>
      <c r="AR950" s="23" t="s">
        <v>211</v>
      </c>
      <c r="AT950" s="23" t="s">
        <v>460</v>
      </c>
      <c r="AU950" s="23" t="s">
        <v>87</v>
      </c>
      <c r="AY950" s="23" t="s">
        <v>168</v>
      </c>
      <c r="BE950" s="231">
        <f>IF(N950="základní",J950,0)</f>
        <v>0</v>
      </c>
      <c r="BF950" s="231">
        <f>IF(N950="snížená",J950,0)</f>
        <v>0</v>
      </c>
      <c r="BG950" s="231">
        <f>IF(N950="zákl. přenesená",J950,0)</f>
        <v>0</v>
      </c>
      <c r="BH950" s="231">
        <f>IF(N950="sníž. přenesená",J950,0)</f>
        <v>0</v>
      </c>
      <c r="BI950" s="231">
        <f>IF(N950="nulová",J950,0)</f>
        <v>0</v>
      </c>
      <c r="BJ950" s="23" t="s">
        <v>24</v>
      </c>
      <c r="BK950" s="231">
        <f>ROUND(I950*H950,2)</f>
        <v>0</v>
      </c>
      <c r="BL950" s="23" t="s">
        <v>175</v>
      </c>
      <c r="BM950" s="23" t="s">
        <v>1391</v>
      </c>
    </row>
    <row r="951" s="1" customFormat="1" ht="38.25" customHeight="1">
      <c r="B951" s="45"/>
      <c r="C951" s="254" t="s">
        <v>1392</v>
      </c>
      <c r="D951" s="254" t="s">
        <v>460</v>
      </c>
      <c r="E951" s="255" t="s">
        <v>1393</v>
      </c>
      <c r="F951" s="256" t="s">
        <v>1394</v>
      </c>
      <c r="G951" s="257" t="s">
        <v>173</v>
      </c>
      <c r="H951" s="258">
        <v>4</v>
      </c>
      <c r="I951" s="259"/>
      <c r="J951" s="260">
        <f>ROUND(I951*H951,2)</f>
        <v>0</v>
      </c>
      <c r="K951" s="256" t="s">
        <v>174</v>
      </c>
      <c r="L951" s="261"/>
      <c r="M951" s="262" t="s">
        <v>22</v>
      </c>
      <c r="N951" s="263" t="s">
        <v>49</v>
      </c>
      <c r="O951" s="46"/>
      <c r="P951" s="229">
        <f>O951*H951</f>
        <v>0</v>
      </c>
      <c r="Q951" s="229">
        <v>0.00027</v>
      </c>
      <c r="R951" s="229">
        <f>Q951*H951</f>
        <v>0.00108</v>
      </c>
      <c r="S951" s="229">
        <v>0</v>
      </c>
      <c r="T951" s="230">
        <f>S951*H951</f>
        <v>0</v>
      </c>
      <c r="AR951" s="23" t="s">
        <v>211</v>
      </c>
      <c r="AT951" s="23" t="s">
        <v>460</v>
      </c>
      <c r="AU951" s="23" t="s">
        <v>87</v>
      </c>
      <c r="AY951" s="23" t="s">
        <v>168</v>
      </c>
      <c r="BE951" s="231">
        <f>IF(N951="základní",J951,0)</f>
        <v>0</v>
      </c>
      <c r="BF951" s="231">
        <f>IF(N951="snížená",J951,0)</f>
        <v>0</v>
      </c>
      <c r="BG951" s="231">
        <f>IF(N951="zákl. přenesená",J951,0)</f>
        <v>0</v>
      </c>
      <c r="BH951" s="231">
        <f>IF(N951="sníž. přenesená",J951,0)</f>
        <v>0</v>
      </c>
      <c r="BI951" s="231">
        <f>IF(N951="nulová",J951,0)</f>
        <v>0</v>
      </c>
      <c r="BJ951" s="23" t="s">
        <v>24</v>
      </c>
      <c r="BK951" s="231">
        <f>ROUND(I951*H951,2)</f>
        <v>0</v>
      </c>
      <c r="BL951" s="23" t="s">
        <v>175</v>
      </c>
      <c r="BM951" s="23" t="s">
        <v>1395</v>
      </c>
    </row>
    <row r="952" s="10" customFormat="1" ht="29.88" customHeight="1">
      <c r="B952" s="204"/>
      <c r="C952" s="205"/>
      <c r="D952" s="206" t="s">
        <v>77</v>
      </c>
      <c r="E952" s="218" t="s">
        <v>215</v>
      </c>
      <c r="F952" s="218" t="s">
        <v>1396</v>
      </c>
      <c r="G952" s="205"/>
      <c r="H952" s="205"/>
      <c r="I952" s="208"/>
      <c r="J952" s="219">
        <f>BK952</f>
        <v>0</v>
      </c>
      <c r="K952" s="205"/>
      <c r="L952" s="210"/>
      <c r="M952" s="211"/>
      <c r="N952" s="212"/>
      <c r="O952" s="212"/>
      <c r="P952" s="213">
        <f>SUM(P953:P961)</f>
        <v>0</v>
      </c>
      <c r="Q952" s="212"/>
      <c r="R952" s="213">
        <f>SUM(R953:R961)</f>
        <v>0.048707908126999995</v>
      </c>
      <c r="S952" s="212"/>
      <c r="T952" s="214">
        <f>SUM(T953:T961)</f>
        <v>0</v>
      </c>
      <c r="AR952" s="215" t="s">
        <v>24</v>
      </c>
      <c r="AT952" s="216" t="s">
        <v>77</v>
      </c>
      <c r="AU952" s="216" t="s">
        <v>24</v>
      </c>
      <c r="AY952" s="215" t="s">
        <v>168</v>
      </c>
      <c r="BK952" s="217">
        <f>SUM(BK953:BK961)</f>
        <v>0</v>
      </c>
    </row>
    <row r="953" s="1" customFormat="1" ht="25.5" customHeight="1">
      <c r="B953" s="45"/>
      <c r="C953" s="220" t="s">
        <v>1397</v>
      </c>
      <c r="D953" s="220" t="s">
        <v>170</v>
      </c>
      <c r="E953" s="221" t="s">
        <v>1398</v>
      </c>
      <c r="F953" s="222" t="s">
        <v>1399</v>
      </c>
      <c r="G953" s="223" t="s">
        <v>247</v>
      </c>
      <c r="H953" s="224">
        <v>26.739000000000001</v>
      </c>
      <c r="I953" s="225"/>
      <c r="J953" s="226">
        <f>ROUND(I953*H953,2)</f>
        <v>0</v>
      </c>
      <c r="K953" s="222" t="s">
        <v>174</v>
      </c>
      <c r="L953" s="71"/>
      <c r="M953" s="227" t="s">
        <v>22</v>
      </c>
      <c r="N953" s="228" t="s">
        <v>49</v>
      </c>
      <c r="O953" s="46"/>
      <c r="P953" s="229">
        <f>O953*H953</f>
        <v>0</v>
      </c>
      <c r="Q953" s="229">
        <v>0.00063000000000000003</v>
      </c>
      <c r="R953" s="229">
        <f>Q953*H953</f>
        <v>0.016845570000000001</v>
      </c>
      <c r="S953" s="229">
        <v>0</v>
      </c>
      <c r="T953" s="230">
        <f>S953*H953</f>
        <v>0</v>
      </c>
      <c r="AR953" s="23" t="s">
        <v>175</v>
      </c>
      <c r="AT953" s="23" t="s">
        <v>170</v>
      </c>
      <c r="AU953" s="23" t="s">
        <v>87</v>
      </c>
      <c r="AY953" s="23" t="s">
        <v>168</v>
      </c>
      <c r="BE953" s="231">
        <f>IF(N953="základní",J953,0)</f>
        <v>0</v>
      </c>
      <c r="BF953" s="231">
        <f>IF(N953="snížená",J953,0)</f>
        <v>0</v>
      </c>
      <c r="BG953" s="231">
        <f>IF(N953="zákl. přenesená",J953,0)</f>
        <v>0</v>
      </c>
      <c r="BH953" s="231">
        <f>IF(N953="sníž. přenesená",J953,0)</f>
        <v>0</v>
      </c>
      <c r="BI953" s="231">
        <f>IF(N953="nulová",J953,0)</f>
        <v>0</v>
      </c>
      <c r="BJ953" s="23" t="s">
        <v>24</v>
      </c>
      <c r="BK953" s="231">
        <f>ROUND(I953*H953,2)</f>
        <v>0</v>
      </c>
      <c r="BL953" s="23" t="s">
        <v>175</v>
      </c>
      <c r="BM953" s="23" t="s">
        <v>1400</v>
      </c>
    </row>
    <row r="954" s="11" customFormat="1">
      <c r="B954" s="232"/>
      <c r="C954" s="233"/>
      <c r="D954" s="234" t="s">
        <v>185</v>
      </c>
      <c r="E954" s="235" t="s">
        <v>22</v>
      </c>
      <c r="F954" s="236" t="s">
        <v>1401</v>
      </c>
      <c r="G954" s="233"/>
      <c r="H954" s="237">
        <v>2.585</v>
      </c>
      <c r="I954" s="238"/>
      <c r="J954" s="233"/>
      <c r="K954" s="233"/>
      <c r="L954" s="239"/>
      <c r="M954" s="240"/>
      <c r="N954" s="241"/>
      <c r="O954" s="241"/>
      <c r="P954" s="241"/>
      <c r="Q954" s="241"/>
      <c r="R954" s="241"/>
      <c r="S954" s="241"/>
      <c r="T954" s="242"/>
      <c r="AT954" s="243" t="s">
        <v>185</v>
      </c>
      <c r="AU954" s="243" t="s">
        <v>87</v>
      </c>
      <c r="AV954" s="11" t="s">
        <v>87</v>
      </c>
      <c r="AW954" s="11" t="s">
        <v>41</v>
      </c>
      <c r="AX954" s="11" t="s">
        <v>78</v>
      </c>
      <c r="AY954" s="243" t="s">
        <v>168</v>
      </c>
    </row>
    <row r="955" s="11" customFormat="1">
      <c r="B955" s="232"/>
      <c r="C955" s="233"/>
      <c r="D955" s="234" t="s">
        <v>185</v>
      </c>
      <c r="E955" s="235" t="s">
        <v>22</v>
      </c>
      <c r="F955" s="236" t="s">
        <v>1402</v>
      </c>
      <c r="G955" s="233"/>
      <c r="H955" s="237">
        <v>9.8190000000000008</v>
      </c>
      <c r="I955" s="238"/>
      <c r="J955" s="233"/>
      <c r="K955" s="233"/>
      <c r="L955" s="239"/>
      <c r="M955" s="240"/>
      <c r="N955" s="241"/>
      <c r="O955" s="241"/>
      <c r="P955" s="241"/>
      <c r="Q955" s="241"/>
      <c r="R955" s="241"/>
      <c r="S955" s="241"/>
      <c r="T955" s="242"/>
      <c r="AT955" s="243" t="s">
        <v>185</v>
      </c>
      <c r="AU955" s="243" t="s">
        <v>87</v>
      </c>
      <c r="AV955" s="11" t="s">
        <v>87</v>
      </c>
      <c r="AW955" s="11" t="s">
        <v>41</v>
      </c>
      <c r="AX955" s="11" t="s">
        <v>78</v>
      </c>
      <c r="AY955" s="243" t="s">
        <v>168</v>
      </c>
    </row>
    <row r="956" s="11" customFormat="1">
      <c r="B956" s="232"/>
      <c r="C956" s="233"/>
      <c r="D956" s="234" t="s">
        <v>185</v>
      </c>
      <c r="E956" s="235" t="s">
        <v>22</v>
      </c>
      <c r="F956" s="236" t="s">
        <v>1403</v>
      </c>
      <c r="G956" s="233"/>
      <c r="H956" s="237">
        <v>14.335000000000001</v>
      </c>
      <c r="I956" s="238"/>
      <c r="J956" s="233"/>
      <c r="K956" s="233"/>
      <c r="L956" s="239"/>
      <c r="M956" s="240"/>
      <c r="N956" s="241"/>
      <c r="O956" s="241"/>
      <c r="P956" s="241"/>
      <c r="Q956" s="241"/>
      <c r="R956" s="241"/>
      <c r="S956" s="241"/>
      <c r="T956" s="242"/>
      <c r="AT956" s="243" t="s">
        <v>185</v>
      </c>
      <c r="AU956" s="243" t="s">
        <v>87</v>
      </c>
      <c r="AV956" s="11" t="s">
        <v>87</v>
      </c>
      <c r="AW956" s="11" t="s">
        <v>41</v>
      </c>
      <c r="AX956" s="11" t="s">
        <v>78</v>
      </c>
      <c r="AY956" s="243" t="s">
        <v>168</v>
      </c>
    </row>
    <row r="957" s="1" customFormat="1" ht="25.5" customHeight="1">
      <c r="B957" s="45"/>
      <c r="C957" s="220" t="s">
        <v>1404</v>
      </c>
      <c r="D957" s="220" t="s">
        <v>170</v>
      </c>
      <c r="E957" s="221" t="s">
        <v>1405</v>
      </c>
      <c r="F957" s="222" t="s">
        <v>1406</v>
      </c>
      <c r="G957" s="223" t="s">
        <v>247</v>
      </c>
      <c r="H957" s="224">
        <v>13.983000000000001</v>
      </c>
      <c r="I957" s="225"/>
      <c r="J957" s="226">
        <f>ROUND(I957*H957,2)</f>
        <v>0</v>
      </c>
      <c r="K957" s="222" t="s">
        <v>174</v>
      </c>
      <c r="L957" s="71"/>
      <c r="M957" s="227" t="s">
        <v>22</v>
      </c>
      <c r="N957" s="228" t="s">
        <v>49</v>
      </c>
      <c r="O957" s="46"/>
      <c r="P957" s="229">
        <f>O957*H957</f>
        <v>0</v>
      </c>
      <c r="Q957" s="229">
        <v>0.001575</v>
      </c>
      <c r="R957" s="229">
        <f>Q957*H957</f>
        <v>0.022023225</v>
      </c>
      <c r="S957" s="229">
        <v>0</v>
      </c>
      <c r="T957" s="230">
        <f>S957*H957</f>
        <v>0</v>
      </c>
      <c r="AR957" s="23" t="s">
        <v>175</v>
      </c>
      <c r="AT957" s="23" t="s">
        <v>170</v>
      </c>
      <c r="AU957" s="23" t="s">
        <v>87</v>
      </c>
      <c r="AY957" s="23" t="s">
        <v>168</v>
      </c>
      <c r="BE957" s="231">
        <f>IF(N957="základní",J957,0)</f>
        <v>0</v>
      </c>
      <c r="BF957" s="231">
        <f>IF(N957="snížená",J957,0)</f>
        <v>0</v>
      </c>
      <c r="BG957" s="231">
        <f>IF(N957="zákl. přenesená",J957,0)</f>
        <v>0</v>
      </c>
      <c r="BH957" s="231">
        <f>IF(N957="sníž. přenesená",J957,0)</f>
        <v>0</v>
      </c>
      <c r="BI957" s="231">
        <f>IF(N957="nulová",J957,0)</f>
        <v>0</v>
      </c>
      <c r="BJ957" s="23" t="s">
        <v>24</v>
      </c>
      <c r="BK957" s="231">
        <f>ROUND(I957*H957,2)</f>
        <v>0</v>
      </c>
      <c r="BL957" s="23" t="s">
        <v>175</v>
      </c>
      <c r="BM957" s="23" t="s">
        <v>1407</v>
      </c>
    </row>
    <row r="958" s="11" customFormat="1">
      <c r="B958" s="232"/>
      <c r="C958" s="233"/>
      <c r="D958" s="234" t="s">
        <v>185</v>
      </c>
      <c r="E958" s="235" t="s">
        <v>22</v>
      </c>
      <c r="F958" s="236" t="s">
        <v>1408</v>
      </c>
      <c r="G958" s="233"/>
      <c r="H958" s="237">
        <v>13.983000000000001</v>
      </c>
      <c r="I958" s="238"/>
      <c r="J958" s="233"/>
      <c r="K958" s="233"/>
      <c r="L958" s="239"/>
      <c r="M958" s="240"/>
      <c r="N958" s="241"/>
      <c r="O958" s="241"/>
      <c r="P958" s="241"/>
      <c r="Q958" s="241"/>
      <c r="R958" s="241"/>
      <c r="S958" s="241"/>
      <c r="T958" s="242"/>
      <c r="AT958" s="243" t="s">
        <v>185</v>
      </c>
      <c r="AU958" s="243" t="s">
        <v>87</v>
      </c>
      <c r="AV958" s="11" t="s">
        <v>87</v>
      </c>
      <c r="AW958" s="11" t="s">
        <v>41</v>
      </c>
      <c r="AX958" s="11" t="s">
        <v>78</v>
      </c>
      <c r="AY958" s="243" t="s">
        <v>168</v>
      </c>
    </row>
    <row r="959" s="1" customFormat="1" ht="38.25" customHeight="1">
      <c r="B959" s="45"/>
      <c r="C959" s="220" t="s">
        <v>1409</v>
      </c>
      <c r="D959" s="220" t="s">
        <v>170</v>
      </c>
      <c r="E959" s="221" t="s">
        <v>1410</v>
      </c>
      <c r="F959" s="222" t="s">
        <v>1411</v>
      </c>
      <c r="G959" s="223" t="s">
        <v>173</v>
      </c>
      <c r="H959" s="224">
        <v>696.52999999999997</v>
      </c>
      <c r="I959" s="225"/>
      <c r="J959" s="226">
        <f>ROUND(I959*H959,2)</f>
        <v>0</v>
      </c>
      <c r="K959" s="222" t="s">
        <v>174</v>
      </c>
      <c r="L959" s="71"/>
      <c r="M959" s="227" t="s">
        <v>22</v>
      </c>
      <c r="N959" s="228" t="s">
        <v>49</v>
      </c>
      <c r="O959" s="46"/>
      <c r="P959" s="229">
        <f>O959*H959</f>
        <v>0</v>
      </c>
      <c r="Q959" s="229">
        <v>1.41259E-05</v>
      </c>
      <c r="R959" s="229">
        <f>Q959*H959</f>
        <v>0.0098391131269999991</v>
      </c>
      <c r="S959" s="229">
        <v>0</v>
      </c>
      <c r="T959" s="230">
        <f>S959*H959</f>
        <v>0</v>
      </c>
      <c r="AR959" s="23" t="s">
        <v>175</v>
      </c>
      <c r="AT959" s="23" t="s">
        <v>170</v>
      </c>
      <c r="AU959" s="23" t="s">
        <v>87</v>
      </c>
      <c r="AY959" s="23" t="s">
        <v>168</v>
      </c>
      <c r="BE959" s="231">
        <f>IF(N959="základní",J959,0)</f>
        <v>0</v>
      </c>
      <c r="BF959" s="231">
        <f>IF(N959="snížená",J959,0)</f>
        <v>0</v>
      </c>
      <c r="BG959" s="231">
        <f>IF(N959="zákl. přenesená",J959,0)</f>
        <v>0</v>
      </c>
      <c r="BH959" s="231">
        <f>IF(N959="sníž. přenesená",J959,0)</f>
        <v>0</v>
      </c>
      <c r="BI959" s="231">
        <f>IF(N959="nulová",J959,0)</f>
        <v>0</v>
      </c>
      <c r="BJ959" s="23" t="s">
        <v>24</v>
      </c>
      <c r="BK959" s="231">
        <f>ROUND(I959*H959,2)</f>
        <v>0</v>
      </c>
      <c r="BL959" s="23" t="s">
        <v>175</v>
      </c>
      <c r="BM959" s="23" t="s">
        <v>1412</v>
      </c>
    </row>
    <row r="960" s="12" customFormat="1">
      <c r="B960" s="244"/>
      <c r="C960" s="245"/>
      <c r="D960" s="234" t="s">
        <v>185</v>
      </c>
      <c r="E960" s="246" t="s">
        <v>22</v>
      </c>
      <c r="F960" s="247" t="s">
        <v>1413</v>
      </c>
      <c r="G960" s="245"/>
      <c r="H960" s="246" t="s">
        <v>22</v>
      </c>
      <c r="I960" s="248"/>
      <c r="J960" s="245"/>
      <c r="K960" s="245"/>
      <c r="L960" s="249"/>
      <c r="M960" s="250"/>
      <c r="N960" s="251"/>
      <c r="O960" s="251"/>
      <c r="P960" s="251"/>
      <c r="Q960" s="251"/>
      <c r="R960" s="251"/>
      <c r="S960" s="251"/>
      <c r="T960" s="252"/>
      <c r="AT960" s="253" t="s">
        <v>185</v>
      </c>
      <c r="AU960" s="253" t="s">
        <v>87</v>
      </c>
      <c r="AV960" s="12" t="s">
        <v>24</v>
      </c>
      <c r="AW960" s="12" t="s">
        <v>41</v>
      </c>
      <c r="AX960" s="12" t="s">
        <v>78</v>
      </c>
      <c r="AY960" s="253" t="s">
        <v>168</v>
      </c>
    </row>
    <row r="961" s="11" customFormat="1">
      <c r="B961" s="232"/>
      <c r="C961" s="233"/>
      <c r="D961" s="234" t="s">
        <v>185</v>
      </c>
      <c r="E961" s="235" t="s">
        <v>22</v>
      </c>
      <c r="F961" s="236" t="s">
        <v>1414</v>
      </c>
      <c r="G961" s="233"/>
      <c r="H961" s="237">
        <v>696.52999999999997</v>
      </c>
      <c r="I961" s="238"/>
      <c r="J961" s="233"/>
      <c r="K961" s="233"/>
      <c r="L961" s="239"/>
      <c r="M961" s="240"/>
      <c r="N961" s="241"/>
      <c r="O961" s="241"/>
      <c r="P961" s="241"/>
      <c r="Q961" s="241"/>
      <c r="R961" s="241"/>
      <c r="S961" s="241"/>
      <c r="T961" s="242"/>
      <c r="AT961" s="243" t="s">
        <v>185</v>
      </c>
      <c r="AU961" s="243" t="s">
        <v>87</v>
      </c>
      <c r="AV961" s="11" t="s">
        <v>87</v>
      </c>
      <c r="AW961" s="11" t="s">
        <v>41</v>
      </c>
      <c r="AX961" s="11" t="s">
        <v>78</v>
      </c>
      <c r="AY961" s="243" t="s">
        <v>168</v>
      </c>
    </row>
    <row r="962" s="10" customFormat="1" ht="29.88" customHeight="1">
      <c r="B962" s="204"/>
      <c r="C962" s="205"/>
      <c r="D962" s="206" t="s">
        <v>77</v>
      </c>
      <c r="E962" s="218" t="s">
        <v>739</v>
      </c>
      <c r="F962" s="218" t="s">
        <v>1415</v>
      </c>
      <c r="G962" s="205"/>
      <c r="H962" s="205"/>
      <c r="I962" s="208"/>
      <c r="J962" s="219">
        <f>BK962</f>
        <v>0</v>
      </c>
      <c r="K962" s="205"/>
      <c r="L962" s="210"/>
      <c r="M962" s="211"/>
      <c r="N962" s="212"/>
      <c r="O962" s="212"/>
      <c r="P962" s="213">
        <f>SUM(P963:P989)</f>
        <v>0</v>
      </c>
      <c r="Q962" s="212"/>
      <c r="R962" s="213">
        <f>SUM(R963:R989)</f>
        <v>0.13679929999999999</v>
      </c>
      <c r="S962" s="212"/>
      <c r="T962" s="214">
        <f>SUM(T963:T989)</f>
        <v>0</v>
      </c>
      <c r="AR962" s="215" t="s">
        <v>24</v>
      </c>
      <c r="AT962" s="216" t="s">
        <v>77</v>
      </c>
      <c r="AU962" s="216" t="s">
        <v>24</v>
      </c>
      <c r="AY962" s="215" t="s">
        <v>168</v>
      </c>
      <c r="BK962" s="217">
        <f>SUM(BK963:BK989)</f>
        <v>0</v>
      </c>
    </row>
    <row r="963" s="1" customFormat="1" ht="38.25" customHeight="1">
      <c r="B963" s="45"/>
      <c r="C963" s="220" t="s">
        <v>1416</v>
      </c>
      <c r="D963" s="220" t="s">
        <v>170</v>
      </c>
      <c r="E963" s="221" t="s">
        <v>1417</v>
      </c>
      <c r="F963" s="222" t="s">
        <v>1418</v>
      </c>
      <c r="G963" s="223" t="s">
        <v>247</v>
      </c>
      <c r="H963" s="224">
        <v>562.03399999999999</v>
      </c>
      <c r="I963" s="225"/>
      <c r="J963" s="226">
        <f>ROUND(I963*H963,2)</f>
        <v>0</v>
      </c>
      <c r="K963" s="222" t="s">
        <v>174</v>
      </c>
      <c r="L963" s="71"/>
      <c r="M963" s="227" t="s">
        <v>22</v>
      </c>
      <c r="N963" s="228" t="s">
        <v>49</v>
      </c>
      <c r="O963" s="46"/>
      <c r="P963" s="229">
        <f>O963*H963</f>
        <v>0</v>
      </c>
      <c r="Q963" s="229">
        <v>0</v>
      </c>
      <c r="R963" s="229">
        <f>Q963*H963</f>
        <v>0</v>
      </c>
      <c r="S963" s="229">
        <v>0</v>
      </c>
      <c r="T963" s="230">
        <f>S963*H963</f>
        <v>0</v>
      </c>
      <c r="AR963" s="23" t="s">
        <v>175</v>
      </c>
      <c r="AT963" s="23" t="s">
        <v>170</v>
      </c>
      <c r="AU963" s="23" t="s">
        <v>87</v>
      </c>
      <c r="AY963" s="23" t="s">
        <v>168</v>
      </c>
      <c r="BE963" s="231">
        <f>IF(N963="základní",J963,0)</f>
        <v>0</v>
      </c>
      <c r="BF963" s="231">
        <f>IF(N963="snížená",J963,0)</f>
        <v>0</v>
      </c>
      <c r="BG963" s="231">
        <f>IF(N963="zákl. přenesená",J963,0)</f>
        <v>0</v>
      </c>
      <c r="BH963" s="231">
        <f>IF(N963="sníž. přenesená",J963,0)</f>
        <v>0</v>
      </c>
      <c r="BI963" s="231">
        <f>IF(N963="nulová",J963,0)</f>
        <v>0</v>
      </c>
      <c r="BJ963" s="23" t="s">
        <v>24</v>
      </c>
      <c r="BK963" s="231">
        <f>ROUND(I963*H963,2)</f>
        <v>0</v>
      </c>
      <c r="BL963" s="23" t="s">
        <v>175</v>
      </c>
      <c r="BM963" s="23" t="s">
        <v>1419</v>
      </c>
    </row>
    <row r="964" s="11" customFormat="1">
      <c r="B964" s="232"/>
      <c r="C964" s="233"/>
      <c r="D964" s="234" t="s">
        <v>185</v>
      </c>
      <c r="E964" s="235" t="s">
        <v>22</v>
      </c>
      <c r="F964" s="236" t="s">
        <v>1420</v>
      </c>
      <c r="G964" s="233"/>
      <c r="H964" s="237">
        <v>459</v>
      </c>
      <c r="I964" s="238"/>
      <c r="J964" s="233"/>
      <c r="K964" s="233"/>
      <c r="L964" s="239"/>
      <c r="M964" s="240"/>
      <c r="N964" s="241"/>
      <c r="O964" s="241"/>
      <c r="P964" s="241"/>
      <c r="Q964" s="241"/>
      <c r="R964" s="241"/>
      <c r="S964" s="241"/>
      <c r="T964" s="242"/>
      <c r="AT964" s="243" t="s">
        <v>185</v>
      </c>
      <c r="AU964" s="243" t="s">
        <v>87</v>
      </c>
      <c r="AV964" s="11" t="s">
        <v>87</v>
      </c>
      <c r="AW964" s="11" t="s">
        <v>41</v>
      </c>
      <c r="AX964" s="11" t="s">
        <v>78</v>
      </c>
      <c r="AY964" s="243" t="s">
        <v>168</v>
      </c>
    </row>
    <row r="965" s="11" customFormat="1">
      <c r="B965" s="232"/>
      <c r="C965" s="233"/>
      <c r="D965" s="234" t="s">
        <v>185</v>
      </c>
      <c r="E965" s="235" t="s">
        <v>22</v>
      </c>
      <c r="F965" s="236" t="s">
        <v>1421</v>
      </c>
      <c r="G965" s="233"/>
      <c r="H965" s="237">
        <v>103.03400000000001</v>
      </c>
      <c r="I965" s="238"/>
      <c r="J965" s="233"/>
      <c r="K965" s="233"/>
      <c r="L965" s="239"/>
      <c r="M965" s="240"/>
      <c r="N965" s="241"/>
      <c r="O965" s="241"/>
      <c r="P965" s="241"/>
      <c r="Q965" s="241"/>
      <c r="R965" s="241"/>
      <c r="S965" s="241"/>
      <c r="T965" s="242"/>
      <c r="AT965" s="243" t="s">
        <v>185</v>
      </c>
      <c r="AU965" s="243" t="s">
        <v>87</v>
      </c>
      <c r="AV965" s="11" t="s">
        <v>87</v>
      </c>
      <c r="AW965" s="11" t="s">
        <v>41</v>
      </c>
      <c r="AX965" s="11" t="s">
        <v>78</v>
      </c>
      <c r="AY965" s="243" t="s">
        <v>168</v>
      </c>
    </row>
    <row r="966" s="1" customFormat="1" ht="38.25" customHeight="1">
      <c r="B966" s="45"/>
      <c r="C966" s="220" t="s">
        <v>1422</v>
      </c>
      <c r="D966" s="220" t="s">
        <v>170</v>
      </c>
      <c r="E966" s="221" t="s">
        <v>1423</v>
      </c>
      <c r="F966" s="222" t="s">
        <v>1424</v>
      </c>
      <c r="G966" s="223" t="s">
        <v>247</v>
      </c>
      <c r="H966" s="224">
        <v>189.78899999999999</v>
      </c>
      <c r="I966" s="225"/>
      <c r="J966" s="226">
        <f>ROUND(I966*H966,2)</f>
        <v>0</v>
      </c>
      <c r="K966" s="222" t="s">
        <v>174</v>
      </c>
      <c r="L966" s="71"/>
      <c r="M966" s="227" t="s">
        <v>22</v>
      </c>
      <c r="N966" s="228" t="s">
        <v>49</v>
      </c>
      <c r="O966" s="46"/>
      <c r="P966" s="229">
        <f>O966*H966</f>
        <v>0</v>
      </c>
      <c r="Q966" s="229">
        <v>0</v>
      </c>
      <c r="R966" s="229">
        <f>Q966*H966</f>
        <v>0</v>
      </c>
      <c r="S966" s="229">
        <v>0</v>
      </c>
      <c r="T966" s="230">
        <f>S966*H966</f>
        <v>0</v>
      </c>
      <c r="AR966" s="23" t="s">
        <v>175</v>
      </c>
      <c r="AT966" s="23" t="s">
        <v>170</v>
      </c>
      <c r="AU966" s="23" t="s">
        <v>87</v>
      </c>
      <c r="AY966" s="23" t="s">
        <v>168</v>
      </c>
      <c r="BE966" s="231">
        <f>IF(N966="základní",J966,0)</f>
        <v>0</v>
      </c>
      <c r="BF966" s="231">
        <f>IF(N966="snížená",J966,0)</f>
        <v>0</v>
      </c>
      <c r="BG966" s="231">
        <f>IF(N966="zákl. přenesená",J966,0)</f>
        <v>0</v>
      </c>
      <c r="BH966" s="231">
        <f>IF(N966="sníž. přenesená",J966,0)</f>
        <v>0</v>
      </c>
      <c r="BI966" s="231">
        <f>IF(N966="nulová",J966,0)</f>
        <v>0</v>
      </c>
      <c r="BJ966" s="23" t="s">
        <v>24</v>
      </c>
      <c r="BK966" s="231">
        <f>ROUND(I966*H966,2)</f>
        <v>0</v>
      </c>
      <c r="BL966" s="23" t="s">
        <v>175</v>
      </c>
      <c r="BM966" s="23" t="s">
        <v>1425</v>
      </c>
    </row>
    <row r="967" s="11" customFormat="1">
      <c r="B967" s="232"/>
      <c r="C967" s="233"/>
      <c r="D967" s="234" t="s">
        <v>185</v>
      </c>
      <c r="E967" s="235" t="s">
        <v>22</v>
      </c>
      <c r="F967" s="236" t="s">
        <v>1426</v>
      </c>
      <c r="G967" s="233"/>
      <c r="H967" s="237">
        <v>189.78899999999999</v>
      </c>
      <c r="I967" s="238"/>
      <c r="J967" s="233"/>
      <c r="K967" s="233"/>
      <c r="L967" s="239"/>
      <c r="M967" s="240"/>
      <c r="N967" s="241"/>
      <c r="O967" s="241"/>
      <c r="P967" s="241"/>
      <c r="Q967" s="241"/>
      <c r="R967" s="241"/>
      <c r="S967" s="241"/>
      <c r="T967" s="242"/>
      <c r="AT967" s="243" t="s">
        <v>185</v>
      </c>
      <c r="AU967" s="243" t="s">
        <v>87</v>
      </c>
      <c r="AV967" s="11" t="s">
        <v>87</v>
      </c>
      <c r="AW967" s="11" t="s">
        <v>41</v>
      </c>
      <c r="AX967" s="11" t="s">
        <v>78</v>
      </c>
      <c r="AY967" s="243" t="s">
        <v>168</v>
      </c>
    </row>
    <row r="968" s="1" customFormat="1" ht="38.25" customHeight="1">
      <c r="B968" s="45"/>
      <c r="C968" s="220" t="s">
        <v>1427</v>
      </c>
      <c r="D968" s="220" t="s">
        <v>170</v>
      </c>
      <c r="E968" s="221" t="s">
        <v>1428</v>
      </c>
      <c r="F968" s="222" t="s">
        <v>1429</v>
      </c>
      <c r="G968" s="223" t="s">
        <v>247</v>
      </c>
      <c r="H968" s="224">
        <v>16861.02</v>
      </c>
      <c r="I968" s="225"/>
      <c r="J968" s="226">
        <f>ROUND(I968*H968,2)</f>
        <v>0</v>
      </c>
      <c r="K968" s="222" t="s">
        <v>174</v>
      </c>
      <c r="L968" s="71"/>
      <c r="M968" s="227" t="s">
        <v>22</v>
      </c>
      <c r="N968" s="228" t="s">
        <v>49</v>
      </c>
      <c r="O968" s="46"/>
      <c r="P968" s="229">
        <f>O968*H968</f>
        <v>0</v>
      </c>
      <c r="Q968" s="229">
        <v>0</v>
      </c>
      <c r="R968" s="229">
        <f>Q968*H968</f>
        <v>0</v>
      </c>
      <c r="S968" s="229">
        <v>0</v>
      </c>
      <c r="T968" s="230">
        <f>S968*H968</f>
        <v>0</v>
      </c>
      <c r="AR968" s="23" t="s">
        <v>175</v>
      </c>
      <c r="AT968" s="23" t="s">
        <v>170</v>
      </c>
      <c r="AU968" s="23" t="s">
        <v>87</v>
      </c>
      <c r="AY968" s="23" t="s">
        <v>168</v>
      </c>
      <c r="BE968" s="231">
        <f>IF(N968="základní",J968,0)</f>
        <v>0</v>
      </c>
      <c r="BF968" s="231">
        <f>IF(N968="snížená",J968,0)</f>
        <v>0</v>
      </c>
      <c r="BG968" s="231">
        <f>IF(N968="zákl. přenesená",J968,0)</f>
        <v>0</v>
      </c>
      <c r="BH968" s="231">
        <f>IF(N968="sníž. přenesená",J968,0)</f>
        <v>0</v>
      </c>
      <c r="BI968" s="231">
        <f>IF(N968="nulová",J968,0)</f>
        <v>0</v>
      </c>
      <c r="BJ968" s="23" t="s">
        <v>24</v>
      </c>
      <c r="BK968" s="231">
        <f>ROUND(I968*H968,2)</f>
        <v>0</v>
      </c>
      <c r="BL968" s="23" t="s">
        <v>175</v>
      </c>
      <c r="BM968" s="23" t="s">
        <v>1430</v>
      </c>
    </row>
    <row r="969" s="11" customFormat="1">
      <c r="B969" s="232"/>
      <c r="C969" s="233"/>
      <c r="D969" s="234" t="s">
        <v>185</v>
      </c>
      <c r="E969" s="233"/>
      <c r="F969" s="236" t="s">
        <v>1431</v>
      </c>
      <c r="G969" s="233"/>
      <c r="H969" s="237">
        <v>16861.02</v>
      </c>
      <c r="I969" s="238"/>
      <c r="J969" s="233"/>
      <c r="K969" s="233"/>
      <c r="L969" s="239"/>
      <c r="M969" s="240"/>
      <c r="N969" s="241"/>
      <c r="O969" s="241"/>
      <c r="P969" s="241"/>
      <c r="Q969" s="241"/>
      <c r="R969" s="241"/>
      <c r="S969" s="241"/>
      <c r="T969" s="242"/>
      <c r="AT969" s="243" t="s">
        <v>185</v>
      </c>
      <c r="AU969" s="243" t="s">
        <v>87</v>
      </c>
      <c r="AV969" s="11" t="s">
        <v>87</v>
      </c>
      <c r="AW969" s="11" t="s">
        <v>6</v>
      </c>
      <c r="AX969" s="11" t="s">
        <v>24</v>
      </c>
      <c r="AY969" s="243" t="s">
        <v>168</v>
      </c>
    </row>
    <row r="970" s="1" customFormat="1" ht="38.25" customHeight="1">
      <c r="B970" s="45"/>
      <c r="C970" s="220" t="s">
        <v>1432</v>
      </c>
      <c r="D970" s="220" t="s">
        <v>170</v>
      </c>
      <c r="E970" s="221" t="s">
        <v>1433</v>
      </c>
      <c r="F970" s="222" t="s">
        <v>1434</v>
      </c>
      <c r="G970" s="223" t="s">
        <v>247</v>
      </c>
      <c r="H970" s="224">
        <v>5693.6700000000001</v>
      </c>
      <c r="I970" s="225"/>
      <c r="J970" s="226">
        <f>ROUND(I970*H970,2)</f>
        <v>0</v>
      </c>
      <c r="K970" s="222" t="s">
        <v>174</v>
      </c>
      <c r="L970" s="71"/>
      <c r="M970" s="227" t="s">
        <v>22</v>
      </c>
      <c r="N970" s="228" t="s">
        <v>49</v>
      </c>
      <c r="O970" s="46"/>
      <c r="P970" s="229">
        <f>O970*H970</f>
        <v>0</v>
      </c>
      <c r="Q970" s="229">
        <v>0</v>
      </c>
      <c r="R970" s="229">
        <f>Q970*H970</f>
        <v>0</v>
      </c>
      <c r="S970" s="229">
        <v>0</v>
      </c>
      <c r="T970" s="230">
        <f>S970*H970</f>
        <v>0</v>
      </c>
      <c r="AR970" s="23" t="s">
        <v>175</v>
      </c>
      <c r="AT970" s="23" t="s">
        <v>170</v>
      </c>
      <c r="AU970" s="23" t="s">
        <v>87</v>
      </c>
      <c r="AY970" s="23" t="s">
        <v>168</v>
      </c>
      <c r="BE970" s="231">
        <f>IF(N970="základní",J970,0)</f>
        <v>0</v>
      </c>
      <c r="BF970" s="231">
        <f>IF(N970="snížená",J970,0)</f>
        <v>0</v>
      </c>
      <c r="BG970" s="231">
        <f>IF(N970="zákl. přenesená",J970,0)</f>
        <v>0</v>
      </c>
      <c r="BH970" s="231">
        <f>IF(N970="sníž. přenesená",J970,0)</f>
        <v>0</v>
      </c>
      <c r="BI970" s="231">
        <f>IF(N970="nulová",J970,0)</f>
        <v>0</v>
      </c>
      <c r="BJ970" s="23" t="s">
        <v>24</v>
      </c>
      <c r="BK970" s="231">
        <f>ROUND(I970*H970,2)</f>
        <v>0</v>
      </c>
      <c r="BL970" s="23" t="s">
        <v>175</v>
      </c>
      <c r="BM970" s="23" t="s">
        <v>1435</v>
      </c>
    </row>
    <row r="971" s="11" customFormat="1">
      <c r="B971" s="232"/>
      <c r="C971" s="233"/>
      <c r="D971" s="234" t="s">
        <v>185</v>
      </c>
      <c r="E971" s="233"/>
      <c r="F971" s="236" t="s">
        <v>1436</v>
      </c>
      <c r="G971" s="233"/>
      <c r="H971" s="237">
        <v>5693.6700000000001</v>
      </c>
      <c r="I971" s="238"/>
      <c r="J971" s="233"/>
      <c r="K971" s="233"/>
      <c r="L971" s="239"/>
      <c r="M971" s="240"/>
      <c r="N971" s="241"/>
      <c r="O971" s="241"/>
      <c r="P971" s="241"/>
      <c r="Q971" s="241"/>
      <c r="R971" s="241"/>
      <c r="S971" s="241"/>
      <c r="T971" s="242"/>
      <c r="AT971" s="243" t="s">
        <v>185</v>
      </c>
      <c r="AU971" s="243" t="s">
        <v>87</v>
      </c>
      <c r="AV971" s="11" t="s">
        <v>87</v>
      </c>
      <c r="AW971" s="11" t="s">
        <v>6</v>
      </c>
      <c r="AX971" s="11" t="s">
        <v>24</v>
      </c>
      <c r="AY971" s="243" t="s">
        <v>168</v>
      </c>
    </row>
    <row r="972" s="1" customFormat="1" ht="25.5" customHeight="1">
      <c r="B972" s="45"/>
      <c r="C972" s="220" t="s">
        <v>1437</v>
      </c>
      <c r="D972" s="220" t="s">
        <v>170</v>
      </c>
      <c r="E972" s="221" t="s">
        <v>1438</v>
      </c>
      <c r="F972" s="222" t="s">
        <v>1439</v>
      </c>
      <c r="G972" s="223" t="s">
        <v>247</v>
      </c>
      <c r="H972" s="224">
        <v>562.03399999999999</v>
      </c>
      <c r="I972" s="225"/>
      <c r="J972" s="226">
        <f>ROUND(I972*H972,2)</f>
        <v>0</v>
      </c>
      <c r="K972" s="222" t="s">
        <v>174</v>
      </c>
      <c r="L972" s="71"/>
      <c r="M972" s="227" t="s">
        <v>22</v>
      </c>
      <c r="N972" s="228" t="s">
        <v>49</v>
      </c>
      <c r="O972" s="46"/>
      <c r="P972" s="229">
        <f>O972*H972</f>
        <v>0</v>
      </c>
      <c r="Q972" s="229">
        <v>0</v>
      </c>
      <c r="R972" s="229">
        <f>Q972*H972</f>
        <v>0</v>
      </c>
      <c r="S972" s="229">
        <v>0</v>
      </c>
      <c r="T972" s="230">
        <f>S972*H972</f>
        <v>0</v>
      </c>
      <c r="AR972" s="23" t="s">
        <v>175</v>
      </c>
      <c r="AT972" s="23" t="s">
        <v>170</v>
      </c>
      <c r="AU972" s="23" t="s">
        <v>87</v>
      </c>
      <c r="AY972" s="23" t="s">
        <v>168</v>
      </c>
      <c r="BE972" s="231">
        <f>IF(N972="základní",J972,0)</f>
        <v>0</v>
      </c>
      <c r="BF972" s="231">
        <f>IF(N972="snížená",J972,0)</f>
        <v>0</v>
      </c>
      <c r="BG972" s="231">
        <f>IF(N972="zákl. přenesená",J972,0)</f>
        <v>0</v>
      </c>
      <c r="BH972" s="231">
        <f>IF(N972="sníž. přenesená",J972,0)</f>
        <v>0</v>
      </c>
      <c r="BI972" s="231">
        <f>IF(N972="nulová",J972,0)</f>
        <v>0</v>
      </c>
      <c r="BJ972" s="23" t="s">
        <v>24</v>
      </c>
      <c r="BK972" s="231">
        <f>ROUND(I972*H972,2)</f>
        <v>0</v>
      </c>
      <c r="BL972" s="23" t="s">
        <v>175</v>
      </c>
      <c r="BM972" s="23" t="s">
        <v>1440</v>
      </c>
    </row>
    <row r="973" s="1" customFormat="1" ht="38.25" customHeight="1">
      <c r="B973" s="45"/>
      <c r="C973" s="220" t="s">
        <v>1441</v>
      </c>
      <c r="D973" s="220" t="s">
        <v>170</v>
      </c>
      <c r="E973" s="221" t="s">
        <v>1442</v>
      </c>
      <c r="F973" s="222" t="s">
        <v>1443</v>
      </c>
      <c r="G973" s="223" t="s">
        <v>247</v>
      </c>
      <c r="H973" s="224">
        <v>189.78899999999999</v>
      </c>
      <c r="I973" s="225"/>
      <c r="J973" s="226">
        <f>ROUND(I973*H973,2)</f>
        <v>0</v>
      </c>
      <c r="K973" s="222" t="s">
        <v>174</v>
      </c>
      <c r="L973" s="71"/>
      <c r="M973" s="227" t="s">
        <v>22</v>
      </c>
      <c r="N973" s="228" t="s">
        <v>49</v>
      </c>
      <c r="O973" s="46"/>
      <c r="P973" s="229">
        <f>O973*H973</f>
        <v>0</v>
      </c>
      <c r="Q973" s="229">
        <v>0</v>
      </c>
      <c r="R973" s="229">
        <f>Q973*H973</f>
        <v>0</v>
      </c>
      <c r="S973" s="229">
        <v>0</v>
      </c>
      <c r="T973" s="230">
        <f>S973*H973</f>
        <v>0</v>
      </c>
      <c r="AR973" s="23" t="s">
        <v>175</v>
      </c>
      <c r="AT973" s="23" t="s">
        <v>170</v>
      </c>
      <c r="AU973" s="23" t="s">
        <v>87</v>
      </c>
      <c r="AY973" s="23" t="s">
        <v>168</v>
      </c>
      <c r="BE973" s="231">
        <f>IF(N973="základní",J973,0)</f>
        <v>0</v>
      </c>
      <c r="BF973" s="231">
        <f>IF(N973="snížená",J973,0)</f>
        <v>0</v>
      </c>
      <c r="BG973" s="231">
        <f>IF(N973="zákl. přenesená",J973,0)</f>
        <v>0</v>
      </c>
      <c r="BH973" s="231">
        <f>IF(N973="sníž. přenesená",J973,0)</f>
        <v>0</v>
      </c>
      <c r="BI973" s="231">
        <f>IF(N973="nulová",J973,0)</f>
        <v>0</v>
      </c>
      <c r="BJ973" s="23" t="s">
        <v>24</v>
      </c>
      <c r="BK973" s="231">
        <f>ROUND(I973*H973,2)</f>
        <v>0</v>
      </c>
      <c r="BL973" s="23" t="s">
        <v>175</v>
      </c>
      <c r="BM973" s="23" t="s">
        <v>1444</v>
      </c>
    </row>
    <row r="974" s="1" customFormat="1" ht="25.5" customHeight="1">
      <c r="B974" s="45"/>
      <c r="C974" s="220" t="s">
        <v>1445</v>
      </c>
      <c r="D974" s="220" t="s">
        <v>170</v>
      </c>
      <c r="E974" s="221" t="s">
        <v>1446</v>
      </c>
      <c r="F974" s="222" t="s">
        <v>1447</v>
      </c>
      <c r="G974" s="223" t="s">
        <v>247</v>
      </c>
      <c r="H974" s="224">
        <v>751.82299999999998</v>
      </c>
      <c r="I974" s="225"/>
      <c r="J974" s="226">
        <f>ROUND(I974*H974,2)</f>
        <v>0</v>
      </c>
      <c r="K974" s="222" t="s">
        <v>174</v>
      </c>
      <c r="L974" s="71"/>
      <c r="M974" s="227" t="s">
        <v>22</v>
      </c>
      <c r="N974" s="228" t="s">
        <v>49</v>
      </c>
      <c r="O974" s="46"/>
      <c r="P974" s="229">
        <f>O974*H974</f>
        <v>0</v>
      </c>
      <c r="Q974" s="229">
        <v>0</v>
      </c>
      <c r="R974" s="229">
        <f>Q974*H974</f>
        <v>0</v>
      </c>
      <c r="S974" s="229">
        <v>0</v>
      </c>
      <c r="T974" s="230">
        <f>S974*H974</f>
        <v>0</v>
      </c>
      <c r="AR974" s="23" t="s">
        <v>175</v>
      </c>
      <c r="AT974" s="23" t="s">
        <v>170</v>
      </c>
      <c r="AU974" s="23" t="s">
        <v>87</v>
      </c>
      <c r="AY974" s="23" t="s">
        <v>168</v>
      </c>
      <c r="BE974" s="231">
        <f>IF(N974="základní",J974,0)</f>
        <v>0</v>
      </c>
      <c r="BF974" s="231">
        <f>IF(N974="snížená",J974,0)</f>
        <v>0</v>
      </c>
      <c r="BG974" s="231">
        <f>IF(N974="zákl. přenesená",J974,0)</f>
        <v>0</v>
      </c>
      <c r="BH974" s="231">
        <f>IF(N974="sníž. přenesená",J974,0)</f>
        <v>0</v>
      </c>
      <c r="BI974" s="231">
        <f>IF(N974="nulová",J974,0)</f>
        <v>0</v>
      </c>
      <c r="BJ974" s="23" t="s">
        <v>24</v>
      </c>
      <c r="BK974" s="231">
        <f>ROUND(I974*H974,2)</f>
        <v>0</v>
      </c>
      <c r="BL974" s="23" t="s">
        <v>175</v>
      </c>
      <c r="BM974" s="23" t="s">
        <v>1448</v>
      </c>
    </row>
    <row r="975" s="11" customFormat="1">
      <c r="B975" s="232"/>
      <c r="C975" s="233"/>
      <c r="D975" s="234" t="s">
        <v>185</v>
      </c>
      <c r="E975" s="235" t="s">
        <v>22</v>
      </c>
      <c r="F975" s="236" t="s">
        <v>1449</v>
      </c>
      <c r="G975" s="233"/>
      <c r="H975" s="237">
        <v>751.82299999999998</v>
      </c>
      <c r="I975" s="238"/>
      <c r="J975" s="233"/>
      <c r="K975" s="233"/>
      <c r="L975" s="239"/>
      <c r="M975" s="240"/>
      <c r="N975" s="241"/>
      <c r="O975" s="241"/>
      <c r="P975" s="241"/>
      <c r="Q975" s="241"/>
      <c r="R975" s="241"/>
      <c r="S975" s="241"/>
      <c r="T975" s="242"/>
      <c r="AT975" s="243" t="s">
        <v>185</v>
      </c>
      <c r="AU975" s="243" t="s">
        <v>87</v>
      </c>
      <c r="AV975" s="11" t="s">
        <v>87</v>
      </c>
      <c r="AW975" s="11" t="s">
        <v>41</v>
      </c>
      <c r="AX975" s="11" t="s">
        <v>78</v>
      </c>
      <c r="AY975" s="243" t="s">
        <v>168</v>
      </c>
    </row>
    <row r="976" s="1" customFormat="1" ht="25.5" customHeight="1">
      <c r="B976" s="45"/>
      <c r="C976" s="220" t="s">
        <v>1450</v>
      </c>
      <c r="D976" s="220" t="s">
        <v>170</v>
      </c>
      <c r="E976" s="221" t="s">
        <v>1451</v>
      </c>
      <c r="F976" s="222" t="s">
        <v>1452</v>
      </c>
      <c r="G976" s="223" t="s">
        <v>247</v>
      </c>
      <c r="H976" s="224">
        <v>22554.689999999999</v>
      </c>
      <c r="I976" s="225"/>
      <c r="J976" s="226">
        <f>ROUND(I976*H976,2)</f>
        <v>0</v>
      </c>
      <c r="K976" s="222" t="s">
        <v>174</v>
      </c>
      <c r="L976" s="71"/>
      <c r="M976" s="227" t="s">
        <v>22</v>
      </c>
      <c r="N976" s="228" t="s">
        <v>49</v>
      </c>
      <c r="O976" s="46"/>
      <c r="P976" s="229">
        <f>O976*H976</f>
        <v>0</v>
      </c>
      <c r="Q976" s="229">
        <v>0</v>
      </c>
      <c r="R976" s="229">
        <f>Q976*H976</f>
        <v>0</v>
      </c>
      <c r="S976" s="229">
        <v>0</v>
      </c>
      <c r="T976" s="230">
        <f>S976*H976</f>
        <v>0</v>
      </c>
      <c r="AR976" s="23" t="s">
        <v>175</v>
      </c>
      <c r="AT976" s="23" t="s">
        <v>170</v>
      </c>
      <c r="AU976" s="23" t="s">
        <v>87</v>
      </c>
      <c r="AY976" s="23" t="s">
        <v>168</v>
      </c>
      <c r="BE976" s="231">
        <f>IF(N976="základní",J976,0)</f>
        <v>0</v>
      </c>
      <c r="BF976" s="231">
        <f>IF(N976="snížená",J976,0)</f>
        <v>0</v>
      </c>
      <c r="BG976" s="231">
        <f>IF(N976="zákl. přenesená",J976,0)</f>
        <v>0</v>
      </c>
      <c r="BH976" s="231">
        <f>IF(N976="sníž. přenesená",J976,0)</f>
        <v>0</v>
      </c>
      <c r="BI976" s="231">
        <f>IF(N976="nulová",J976,0)</f>
        <v>0</v>
      </c>
      <c r="BJ976" s="23" t="s">
        <v>24</v>
      </c>
      <c r="BK976" s="231">
        <f>ROUND(I976*H976,2)</f>
        <v>0</v>
      </c>
      <c r="BL976" s="23" t="s">
        <v>175</v>
      </c>
      <c r="BM976" s="23" t="s">
        <v>1453</v>
      </c>
    </row>
    <row r="977" s="11" customFormat="1">
      <c r="B977" s="232"/>
      <c r="C977" s="233"/>
      <c r="D977" s="234" t="s">
        <v>185</v>
      </c>
      <c r="E977" s="233"/>
      <c r="F977" s="236" t="s">
        <v>1454</v>
      </c>
      <c r="G977" s="233"/>
      <c r="H977" s="237">
        <v>22554.689999999999</v>
      </c>
      <c r="I977" s="238"/>
      <c r="J977" s="233"/>
      <c r="K977" s="233"/>
      <c r="L977" s="239"/>
      <c r="M977" s="240"/>
      <c r="N977" s="241"/>
      <c r="O977" s="241"/>
      <c r="P977" s="241"/>
      <c r="Q977" s="241"/>
      <c r="R977" s="241"/>
      <c r="S977" s="241"/>
      <c r="T977" s="242"/>
      <c r="AT977" s="243" t="s">
        <v>185</v>
      </c>
      <c r="AU977" s="243" t="s">
        <v>87</v>
      </c>
      <c r="AV977" s="11" t="s">
        <v>87</v>
      </c>
      <c r="AW977" s="11" t="s">
        <v>6</v>
      </c>
      <c r="AX977" s="11" t="s">
        <v>24</v>
      </c>
      <c r="AY977" s="243" t="s">
        <v>168</v>
      </c>
    </row>
    <row r="978" s="1" customFormat="1" ht="25.5" customHeight="1">
      <c r="B978" s="45"/>
      <c r="C978" s="220" t="s">
        <v>1455</v>
      </c>
      <c r="D978" s="220" t="s">
        <v>170</v>
      </c>
      <c r="E978" s="221" t="s">
        <v>1456</v>
      </c>
      <c r="F978" s="222" t="s">
        <v>1457</v>
      </c>
      <c r="G978" s="223" t="s">
        <v>247</v>
      </c>
      <c r="H978" s="224">
        <v>751.82299999999998</v>
      </c>
      <c r="I978" s="225"/>
      <c r="J978" s="226">
        <f>ROUND(I978*H978,2)</f>
        <v>0</v>
      </c>
      <c r="K978" s="222" t="s">
        <v>174</v>
      </c>
      <c r="L978" s="71"/>
      <c r="M978" s="227" t="s">
        <v>22</v>
      </c>
      <c r="N978" s="228" t="s">
        <v>49</v>
      </c>
      <c r="O978" s="46"/>
      <c r="P978" s="229">
        <f>O978*H978</f>
        <v>0</v>
      </c>
      <c r="Q978" s="229">
        <v>0</v>
      </c>
      <c r="R978" s="229">
        <f>Q978*H978</f>
        <v>0</v>
      </c>
      <c r="S978" s="229">
        <v>0</v>
      </c>
      <c r="T978" s="230">
        <f>S978*H978</f>
        <v>0</v>
      </c>
      <c r="AR978" s="23" t="s">
        <v>175</v>
      </c>
      <c r="AT978" s="23" t="s">
        <v>170</v>
      </c>
      <c r="AU978" s="23" t="s">
        <v>87</v>
      </c>
      <c r="AY978" s="23" t="s">
        <v>168</v>
      </c>
      <c r="BE978" s="231">
        <f>IF(N978="základní",J978,0)</f>
        <v>0</v>
      </c>
      <c r="BF978" s="231">
        <f>IF(N978="snížená",J978,0)</f>
        <v>0</v>
      </c>
      <c r="BG978" s="231">
        <f>IF(N978="zákl. přenesená",J978,0)</f>
        <v>0</v>
      </c>
      <c r="BH978" s="231">
        <f>IF(N978="sníž. přenesená",J978,0)</f>
        <v>0</v>
      </c>
      <c r="BI978" s="231">
        <f>IF(N978="nulová",J978,0)</f>
        <v>0</v>
      </c>
      <c r="BJ978" s="23" t="s">
        <v>24</v>
      </c>
      <c r="BK978" s="231">
        <f>ROUND(I978*H978,2)</f>
        <v>0</v>
      </c>
      <c r="BL978" s="23" t="s">
        <v>175</v>
      </c>
      <c r="BM978" s="23" t="s">
        <v>1458</v>
      </c>
    </row>
    <row r="979" s="1" customFormat="1" ht="25.5" customHeight="1">
      <c r="B979" s="45"/>
      <c r="C979" s="220" t="s">
        <v>1459</v>
      </c>
      <c r="D979" s="220" t="s">
        <v>170</v>
      </c>
      <c r="E979" s="221" t="s">
        <v>1460</v>
      </c>
      <c r="F979" s="222" t="s">
        <v>1461</v>
      </c>
      <c r="G979" s="223" t="s">
        <v>350</v>
      </c>
      <c r="H979" s="224">
        <v>34</v>
      </c>
      <c r="I979" s="225"/>
      <c r="J979" s="226">
        <f>ROUND(I979*H979,2)</f>
        <v>0</v>
      </c>
      <c r="K979" s="222" t="s">
        <v>174</v>
      </c>
      <c r="L979" s="71"/>
      <c r="M979" s="227" t="s">
        <v>22</v>
      </c>
      <c r="N979" s="228" t="s">
        <v>49</v>
      </c>
      <c r="O979" s="46"/>
      <c r="P979" s="229">
        <f>O979*H979</f>
        <v>0</v>
      </c>
      <c r="Q979" s="229">
        <v>0</v>
      </c>
      <c r="R979" s="229">
        <f>Q979*H979</f>
        <v>0</v>
      </c>
      <c r="S979" s="229">
        <v>0</v>
      </c>
      <c r="T979" s="230">
        <f>S979*H979</f>
        <v>0</v>
      </c>
      <c r="AR979" s="23" t="s">
        <v>175</v>
      </c>
      <c r="AT979" s="23" t="s">
        <v>170</v>
      </c>
      <c r="AU979" s="23" t="s">
        <v>87</v>
      </c>
      <c r="AY979" s="23" t="s">
        <v>168</v>
      </c>
      <c r="BE979" s="231">
        <f>IF(N979="základní",J979,0)</f>
        <v>0</v>
      </c>
      <c r="BF979" s="231">
        <f>IF(N979="snížená",J979,0)</f>
        <v>0</v>
      </c>
      <c r="BG979" s="231">
        <f>IF(N979="zákl. přenesená",J979,0)</f>
        <v>0</v>
      </c>
      <c r="BH979" s="231">
        <f>IF(N979="sníž. přenesená",J979,0)</f>
        <v>0</v>
      </c>
      <c r="BI979" s="231">
        <f>IF(N979="nulová",J979,0)</f>
        <v>0</v>
      </c>
      <c r="BJ979" s="23" t="s">
        <v>24</v>
      </c>
      <c r="BK979" s="231">
        <f>ROUND(I979*H979,2)</f>
        <v>0</v>
      </c>
      <c r="BL979" s="23" t="s">
        <v>175</v>
      </c>
      <c r="BM979" s="23" t="s">
        <v>1462</v>
      </c>
    </row>
    <row r="980" s="11" customFormat="1">
      <c r="B980" s="232"/>
      <c r="C980" s="233"/>
      <c r="D980" s="234" t="s">
        <v>185</v>
      </c>
      <c r="E980" s="235" t="s">
        <v>22</v>
      </c>
      <c r="F980" s="236" t="s">
        <v>1463</v>
      </c>
      <c r="G980" s="233"/>
      <c r="H980" s="237">
        <v>34</v>
      </c>
      <c r="I980" s="238"/>
      <c r="J980" s="233"/>
      <c r="K980" s="233"/>
      <c r="L980" s="239"/>
      <c r="M980" s="240"/>
      <c r="N980" s="241"/>
      <c r="O980" s="241"/>
      <c r="P980" s="241"/>
      <c r="Q980" s="241"/>
      <c r="R980" s="241"/>
      <c r="S980" s="241"/>
      <c r="T980" s="242"/>
      <c r="AT980" s="243" t="s">
        <v>185</v>
      </c>
      <c r="AU980" s="243" t="s">
        <v>87</v>
      </c>
      <c r="AV980" s="11" t="s">
        <v>87</v>
      </c>
      <c r="AW980" s="11" t="s">
        <v>41</v>
      </c>
      <c r="AX980" s="11" t="s">
        <v>78</v>
      </c>
      <c r="AY980" s="243" t="s">
        <v>168</v>
      </c>
    </row>
    <row r="981" s="1" customFormat="1" ht="25.5" customHeight="1">
      <c r="B981" s="45"/>
      <c r="C981" s="220" t="s">
        <v>1464</v>
      </c>
      <c r="D981" s="220" t="s">
        <v>170</v>
      </c>
      <c r="E981" s="221" t="s">
        <v>1465</v>
      </c>
      <c r="F981" s="222" t="s">
        <v>1466</v>
      </c>
      <c r="G981" s="223" t="s">
        <v>350</v>
      </c>
      <c r="H981" s="224">
        <v>1020</v>
      </c>
      <c r="I981" s="225"/>
      <c r="J981" s="226">
        <f>ROUND(I981*H981,2)</f>
        <v>0</v>
      </c>
      <c r="K981" s="222" t="s">
        <v>174</v>
      </c>
      <c r="L981" s="71"/>
      <c r="M981" s="227" t="s">
        <v>22</v>
      </c>
      <c r="N981" s="228" t="s">
        <v>49</v>
      </c>
      <c r="O981" s="46"/>
      <c r="P981" s="229">
        <f>O981*H981</f>
        <v>0</v>
      </c>
      <c r="Q981" s="229">
        <v>0</v>
      </c>
      <c r="R981" s="229">
        <f>Q981*H981</f>
        <v>0</v>
      </c>
      <c r="S981" s="229">
        <v>0</v>
      </c>
      <c r="T981" s="230">
        <f>S981*H981</f>
        <v>0</v>
      </c>
      <c r="AR981" s="23" t="s">
        <v>175</v>
      </c>
      <c r="AT981" s="23" t="s">
        <v>170</v>
      </c>
      <c r="AU981" s="23" t="s">
        <v>87</v>
      </c>
      <c r="AY981" s="23" t="s">
        <v>168</v>
      </c>
      <c r="BE981" s="231">
        <f>IF(N981="základní",J981,0)</f>
        <v>0</v>
      </c>
      <c r="BF981" s="231">
        <f>IF(N981="snížená",J981,0)</f>
        <v>0</v>
      </c>
      <c r="BG981" s="231">
        <f>IF(N981="zákl. přenesená",J981,0)</f>
        <v>0</v>
      </c>
      <c r="BH981" s="231">
        <f>IF(N981="sníž. přenesená",J981,0)</f>
        <v>0</v>
      </c>
      <c r="BI981" s="231">
        <f>IF(N981="nulová",J981,0)</f>
        <v>0</v>
      </c>
      <c r="BJ981" s="23" t="s">
        <v>24</v>
      </c>
      <c r="BK981" s="231">
        <f>ROUND(I981*H981,2)</f>
        <v>0</v>
      </c>
      <c r="BL981" s="23" t="s">
        <v>175</v>
      </c>
      <c r="BM981" s="23" t="s">
        <v>1467</v>
      </c>
    </row>
    <row r="982" s="11" customFormat="1">
      <c r="B982" s="232"/>
      <c r="C982" s="233"/>
      <c r="D982" s="234" t="s">
        <v>185</v>
      </c>
      <c r="E982" s="233"/>
      <c r="F982" s="236" t="s">
        <v>1468</v>
      </c>
      <c r="G982" s="233"/>
      <c r="H982" s="237">
        <v>1020</v>
      </c>
      <c r="I982" s="238"/>
      <c r="J982" s="233"/>
      <c r="K982" s="233"/>
      <c r="L982" s="239"/>
      <c r="M982" s="240"/>
      <c r="N982" s="241"/>
      <c r="O982" s="241"/>
      <c r="P982" s="241"/>
      <c r="Q982" s="241"/>
      <c r="R982" s="241"/>
      <c r="S982" s="241"/>
      <c r="T982" s="242"/>
      <c r="AT982" s="243" t="s">
        <v>185</v>
      </c>
      <c r="AU982" s="243" t="s">
        <v>87</v>
      </c>
      <c r="AV982" s="11" t="s">
        <v>87</v>
      </c>
      <c r="AW982" s="11" t="s">
        <v>6</v>
      </c>
      <c r="AX982" s="11" t="s">
        <v>24</v>
      </c>
      <c r="AY982" s="243" t="s">
        <v>168</v>
      </c>
    </row>
    <row r="983" s="1" customFormat="1" ht="25.5" customHeight="1">
      <c r="B983" s="45"/>
      <c r="C983" s="220" t="s">
        <v>1469</v>
      </c>
      <c r="D983" s="220" t="s">
        <v>170</v>
      </c>
      <c r="E983" s="221" t="s">
        <v>1470</v>
      </c>
      <c r="F983" s="222" t="s">
        <v>1471</v>
      </c>
      <c r="G983" s="223" t="s">
        <v>350</v>
      </c>
      <c r="H983" s="224">
        <v>34</v>
      </c>
      <c r="I983" s="225"/>
      <c r="J983" s="226">
        <f>ROUND(I983*H983,2)</f>
        <v>0</v>
      </c>
      <c r="K983" s="222" t="s">
        <v>174</v>
      </c>
      <c r="L983" s="71"/>
      <c r="M983" s="227" t="s">
        <v>22</v>
      </c>
      <c r="N983" s="228" t="s">
        <v>49</v>
      </c>
      <c r="O983" s="46"/>
      <c r="P983" s="229">
        <f>O983*H983</f>
        <v>0</v>
      </c>
      <c r="Q983" s="229">
        <v>0</v>
      </c>
      <c r="R983" s="229">
        <f>Q983*H983</f>
        <v>0</v>
      </c>
      <c r="S983" s="229">
        <v>0</v>
      </c>
      <c r="T983" s="230">
        <f>S983*H983</f>
        <v>0</v>
      </c>
      <c r="AR983" s="23" t="s">
        <v>175</v>
      </c>
      <c r="AT983" s="23" t="s">
        <v>170</v>
      </c>
      <c r="AU983" s="23" t="s">
        <v>87</v>
      </c>
      <c r="AY983" s="23" t="s">
        <v>168</v>
      </c>
      <c r="BE983" s="231">
        <f>IF(N983="základní",J983,0)</f>
        <v>0</v>
      </c>
      <c r="BF983" s="231">
        <f>IF(N983="snížená",J983,0)</f>
        <v>0</v>
      </c>
      <c r="BG983" s="231">
        <f>IF(N983="zákl. přenesená",J983,0)</f>
        <v>0</v>
      </c>
      <c r="BH983" s="231">
        <f>IF(N983="sníž. přenesená",J983,0)</f>
        <v>0</v>
      </c>
      <c r="BI983" s="231">
        <f>IF(N983="nulová",J983,0)</f>
        <v>0</v>
      </c>
      <c r="BJ983" s="23" t="s">
        <v>24</v>
      </c>
      <c r="BK983" s="231">
        <f>ROUND(I983*H983,2)</f>
        <v>0</v>
      </c>
      <c r="BL983" s="23" t="s">
        <v>175</v>
      </c>
      <c r="BM983" s="23" t="s">
        <v>1472</v>
      </c>
    </row>
    <row r="984" s="1" customFormat="1" ht="25.5" customHeight="1">
      <c r="B984" s="45"/>
      <c r="C984" s="220" t="s">
        <v>1473</v>
      </c>
      <c r="D984" s="220" t="s">
        <v>170</v>
      </c>
      <c r="E984" s="221" t="s">
        <v>1474</v>
      </c>
      <c r="F984" s="222" t="s">
        <v>1475</v>
      </c>
      <c r="G984" s="223" t="s">
        <v>247</v>
      </c>
      <c r="H984" s="224">
        <v>980.02999999999997</v>
      </c>
      <c r="I984" s="225"/>
      <c r="J984" s="226">
        <f>ROUND(I984*H984,2)</f>
        <v>0</v>
      </c>
      <c r="K984" s="222" t="s">
        <v>174</v>
      </c>
      <c r="L984" s="71"/>
      <c r="M984" s="227" t="s">
        <v>22</v>
      </c>
      <c r="N984" s="228" t="s">
        <v>49</v>
      </c>
      <c r="O984" s="46"/>
      <c r="P984" s="229">
        <f>O984*H984</f>
        <v>0</v>
      </c>
      <c r="Q984" s="229">
        <v>0.00012999999999999999</v>
      </c>
      <c r="R984" s="229">
        <f>Q984*H984</f>
        <v>0.12740389999999999</v>
      </c>
      <c r="S984" s="229">
        <v>0</v>
      </c>
      <c r="T984" s="230">
        <f>S984*H984</f>
        <v>0</v>
      </c>
      <c r="AR984" s="23" t="s">
        <v>175</v>
      </c>
      <c r="AT984" s="23" t="s">
        <v>170</v>
      </c>
      <c r="AU984" s="23" t="s">
        <v>87</v>
      </c>
      <c r="AY984" s="23" t="s">
        <v>168</v>
      </c>
      <c r="BE984" s="231">
        <f>IF(N984="základní",J984,0)</f>
        <v>0</v>
      </c>
      <c r="BF984" s="231">
        <f>IF(N984="snížená",J984,0)</f>
        <v>0</v>
      </c>
      <c r="BG984" s="231">
        <f>IF(N984="zákl. přenesená",J984,0)</f>
        <v>0</v>
      </c>
      <c r="BH984" s="231">
        <f>IF(N984="sníž. přenesená",J984,0)</f>
        <v>0</v>
      </c>
      <c r="BI984" s="231">
        <f>IF(N984="nulová",J984,0)</f>
        <v>0</v>
      </c>
      <c r="BJ984" s="23" t="s">
        <v>24</v>
      </c>
      <c r="BK984" s="231">
        <f>ROUND(I984*H984,2)</f>
        <v>0</v>
      </c>
      <c r="BL984" s="23" t="s">
        <v>175</v>
      </c>
      <c r="BM984" s="23" t="s">
        <v>1476</v>
      </c>
    </row>
    <row r="985" s="11" customFormat="1">
      <c r="B985" s="232"/>
      <c r="C985" s="233"/>
      <c r="D985" s="234" t="s">
        <v>185</v>
      </c>
      <c r="E985" s="235" t="s">
        <v>22</v>
      </c>
      <c r="F985" s="236" t="s">
        <v>1477</v>
      </c>
      <c r="G985" s="233"/>
      <c r="H985" s="237">
        <v>302.85000000000002</v>
      </c>
      <c r="I985" s="238"/>
      <c r="J985" s="233"/>
      <c r="K985" s="233"/>
      <c r="L985" s="239"/>
      <c r="M985" s="240"/>
      <c r="N985" s="241"/>
      <c r="O985" s="241"/>
      <c r="P985" s="241"/>
      <c r="Q985" s="241"/>
      <c r="R985" s="241"/>
      <c r="S985" s="241"/>
      <c r="T985" s="242"/>
      <c r="AT985" s="243" t="s">
        <v>185</v>
      </c>
      <c r="AU985" s="243" t="s">
        <v>87</v>
      </c>
      <c r="AV985" s="11" t="s">
        <v>87</v>
      </c>
      <c r="AW985" s="11" t="s">
        <v>41</v>
      </c>
      <c r="AX985" s="11" t="s">
        <v>78</v>
      </c>
      <c r="AY985" s="243" t="s">
        <v>168</v>
      </c>
    </row>
    <row r="986" s="11" customFormat="1">
      <c r="B986" s="232"/>
      <c r="C986" s="233"/>
      <c r="D986" s="234" t="s">
        <v>185</v>
      </c>
      <c r="E986" s="235" t="s">
        <v>22</v>
      </c>
      <c r="F986" s="236" t="s">
        <v>1478</v>
      </c>
      <c r="G986" s="233"/>
      <c r="H986" s="237">
        <v>523.13999999999999</v>
      </c>
      <c r="I986" s="238"/>
      <c r="J986" s="233"/>
      <c r="K986" s="233"/>
      <c r="L986" s="239"/>
      <c r="M986" s="240"/>
      <c r="N986" s="241"/>
      <c r="O986" s="241"/>
      <c r="P986" s="241"/>
      <c r="Q986" s="241"/>
      <c r="R986" s="241"/>
      <c r="S986" s="241"/>
      <c r="T986" s="242"/>
      <c r="AT986" s="243" t="s">
        <v>185</v>
      </c>
      <c r="AU986" s="243" t="s">
        <v>87</v>
      </c>
      <c r="AV986" s="11" t="s">
        <v>87</v>
      </c>
      <c r="AW986" s="11" t="s">
        <v>41</v>
      </c>
      <c r="AX986" s="11" t="s">
        <v>78</v>
      </c>
      <c r="AY986" s="243" t="s">
        <v>168</v>
      </c>
    </row>
    <row r="987" s="11" customFormat="1">
      <c r="B987" s="232"/>
      <c r="C987" s="233"/>
      <c r="D987" s="234" t="s">
        <v>185</v>
      </c>
      <c r="E987" s="235" t="s">
        <v>22</v>
      </c>
      <c r="F987" s="236" t="s">
        <v>1479</v>
      </c>
      <c r="G987" s="233"/>
      <c r="H987" s="237">
        <v>101.54000000000001</v>
      </c>
      <c r="I987" s="238"/>
      <c r="J987" s="233"/>
      <c r="K987" s="233"/>
      <c r="L987" s="239"/>
      <c r="M987" s="240"/>
      <c r="N987" s="241"/>
      <c r="O987" s="241"/>
      <c r="P987" s="241"/>
      <c r="Q987" s="241"/>
      <c r="R987" s="241"/>
      <c r="S987" s="241"/>
      <c r="T987" s="242"/>
      <c r="AT987" s="243" t="s">
        <v>185</v>
      </c>
      <c r="AU987" s="243" t="s">
        <v>87</v>
      </c>
      <c r="AV987" s="11" t="s">
        <v>87</v>
      </c>
      <c r="AW987" s="11" t="s">
        <v>41</v>
      </c>
      <c r="AX987" s="11" t="s">
        <v>78</v>
      </c>
      <c r="AY987" s="243" t="s">
        <v>168</v>
      </c>
    </row>
    <row r="988" s="11" customFormat="1">
      <c r="B988" s="232"/>
      <c r="C988" s="233"/>
      <c r="D988" s="234" t="s">
        <v>185</v>
      </c>
      <c r="E988" s="235" t="s">
        <v>22</v>
      </c>
      <c r="F988" s="236" t="s">
        <v>1480</v>
      </c>
      <c r="G988" s="233"/>
      <c r="H988" s="237">
        <v>52.5</v>
      </c>
      <c r="I988" s="238"/>
      <c r="J988" s="233"/>
      <c r="K988" s="233"/>
      <c r="L988" s="239"/>
      <c r="M988" s="240"/>
      <c r="N988" s="241"/>
      <c r="O988" s="241"/>
      <c r="P988" s="241"/>
      <c r="Q988" s="241"/>
      <c r="R988" s="241"/>
      <c r="S988" s="241"/>
      <c r="T988" s="242"/>
      <c r="AT988" s="243" t="s">
        <v>185</v>
      </c>
      <c r="AU988" s="243" t="s">
        <v>87</v>
      </c>
      <c r="AV988" s="11" t="s">
        <v>87</v>
      </c>
      <c r="AW988" s="11" t="s">
        <v>41</v>
      </c>
      <c r="AX988" s="11" t="s">
        <v>78</v>
      </c>
      <c r="AY988" s="243" t="s">
        <v>168</v>
      </c>
    </row>
    <row r="989" s="1" customFormat="1" ht="25.5" customHeight="1">
      <c r="B989" s="45"/>
      <c r="C989" s="220" t="s">
        <v>1481</v>
      </c>
      <c r="D989" s="220" t="s">
        <v>170</v>
      </c>
      <c r="E989" s="221" t="s">
        <v>1482</v>
      </c>
      <c r="F989" s="222" t="s">
        <v>1483</v>
      </c>
      <c r="G989" s="223" t="s">
        <v>247</v>
      </c>
      <c r="H989" s="224">
        <v>44.740000000000002</v>
      </c>
      <c r="I989" s="225"/>
      <c r="J989" s="226">
        <f>ROUND(I989*H989,2)</f>
        <v>0</v>
      </c>
      <c r="K989" s="222" t="s">
        <v>174</v>
      </c>
      <c r="L989" s="71"/>
      <c r="M989" s="227" t="s">
        <v>22</v>
      </c>
      <c r="N989" s="228" t="s">
        <v>49</v>
      </c>
      <c r="O989" s="46"/>
      <c r="P989" s="229">
        <f>O989*H989</f>
        <v>0</v>
      </c>
      <c r="Q989" s="229">
        <v>0.00021000000000000001</v>
      </c>
      <c r="R989" s="229">
        <f>Q989*H989</f>
        <v>0.0093954000000000017</v>
      </c>
      <c r="S989" s="229">
        <v>0</v>
      </c>
      <c r="T989" s="230">
        <f>S989*H989</f>
        <v>0</v>
      </c>
      <c r="AR989" s="23" t="s">
        <v>175</v>
      </c>
      <c r="AT989" s="23" t="s">
        <v>170</v>
      </c>
      <c r="AU989" s="23" t="s">
        <v>87</v>
      </c>
      <c r="AY989" s="23" t="s">
        <v>168</v>
      </c>
      <c r="BE989" s="231">
        <f>IF(N989="základní",J989,0)</f>
        <v>0</v>
      </c>
      <c r="BF989" s="231">
        <f>IF(N989="snížená",J989,0)</f>
        <v>0</v>
      </c>
      <c r="BG989" s="231">
        <f>IF(N989="zákl. přenesená",J989,0)</f>
        <v>0</v>
      </c>
      <c r="BH989" s="231">
        <f>IF(N989="sníž. přenesená",J989,0)</f>
        <v>0</v>
      </c>
      <c r="BI989" s="231">
        <f>IF(N989="nulová",J989,0)</f>
        <v>0</v>
      </c>
      <c r="BJ989" s="23" t="s">
        <v>24</v>
      </c>
      <c r="BK989" s="231">
        <f>ROUND(I989*H989,2)</f>
        <v>0</v>
      </c>
      <c r="BL989" s="23" t="s">
        <v>175</v>
      </c>
      <c r="BM989" s="23" t="s">
        <v>1484</v>
      </c>
    </row>
    <row r="990" s="10" customFormat="1" ht="29.88" customHeight="1">
      <c r="B990" s="204"/>
      <c r="C990" s="205"/>
      <c r="D990" s="206" t="s">
        <v>77</v>
      </c>
      <c r="E990" s="218" t="s">
        <v>745</v>
      </c>
      <c r="F990" s="218" t="s">
        <v>1485</v>
      </c>
      <c r="G990" s="205"/>
      <c r="H990" s="205"/>
      <c r="I990" s="208"/>
      <c r="J990" s="219">
        <f>BK990</f>
        <v>0</v>
      </c>
      <c r="K990" s="205"/>
      <c r="L990" s="210"/>
      <c r="M990" s="211"/>
      <c r="N990" s="212"/>
      <c r="O990" s="212"/>
      <c r="P990" s="213">
        <f>SUM(P991:P1017)</f>
        <v>0</v>
      </c>
      <c r="Q990" s="212"/>
      <c r="R990" s="213">
        <f>SUM(R991:R1017)</f>
        <v>0.14054724499999999</v>
      </c>
      <c r="S990" s="212"/>
      <c r="T990" s="214">
        <f>SUM(T991:T1017)</f>
        <v>0</v>
      </c>
      <c r="AR990" s="215" t="s">
        <v>24</v>
      </c>
      <c r="AT990" s="216" t="s">
        <v>77</v>
      </c>
      <c r="AU990" s="216" t="s">
        <v>24</v>
      </c>
      <c r="AY990" s="215" t="s">
        <v>168</v>
      </c>
      <c r="BK990" s="217">
        <f>SUM(BK991:BK1017)</f>
        <v>0</v>
      </c>
    </row>
    <row r="991" s="1" customFormat="1" ht="16.5" customHeight="1">
      <c r="B991" s="45"/>
      <c r="C991" s="220" t="s">
        <v>1486</v>
      </c>
      <c r="D991" s="220" t="s">
        <v>170</v>
      </c>
      <c r="E991" s="221" t="s">
        <v>1487</v>
      </c>
      <c r="F991" s="222" t="s">
        <v>1488</v>
      </c>
      <c r="G991" s="223" t="s">
        <v>252</v>
      </c>
      <c r="H991" s="224">
        <v>1</v>
      </c>
      <c r="I991" s="225"/>
      <c r="J991" s="226">
        <f>ROUND(I991*H991,2)</f>
        <v>0</v>
      </c>
      <c r="K991" s="222" t="s">
        <v>22</v>
      </c>
      <c r="L991" s="71"/>
      <c r="M991" s="227" t="s">
        <v>22</v>
      </c>
      <c r="N991" s="228" t="s">
        <v>49</v>
      </c>
      <c r="O991" s="46"/>
      <c r="P991" s="229">
        <f>O991*H991</f>
        <v>0</v>
      </c>
      <c r="Q991" s="229">
        <v>0</v>
      </c>
      <c r="R991" s="229">
        <f>Q991*H991</f>
        <v>0</v>
      </c>
      <c r="S991" s="229">
        <v>0</v>
      </c>
      <c r="T991" s="230">
        <f>S991*H991</f>
        <v>0</v>
      </c>
      <c r="AR991" s="23" t="s">
        <v>175</v>
      </c>
      <c r="AT991" s="23" t="s">
        <v>170</v>
      </c>
      <c r="AU991" s="23" t="s">
        <v>87</v>
      </c>
      <c r="AY991" s="23" t="s">
        <v>168</v>
      </c>
      <c r="BE991" s="231">
        <f>IF(N991="základní",J991,0)</f>
        <v>0</v>
      </c>
      <c r="BF991" s="231">
        <f>IF(N991="snížená",J991,0)</f>
        <v>0</v>
      </c>
      <c r="BG991" s="231">
        <f>IF(N991="zákl. přenesená",J991,0)</f>
        <v>0</v>
      </c>
      <c r="BH991" s="231">
        <f>IF(N991="sníž. přenesená",J991,0)</f>
        <v>0</v>
      </c>
      <c r="BI991" s="231">
        <f>IF(N991="nulová",J991,0)</f>
        <v>0</v>
      </c>
      <c r="BJ991" s="23" t="s">
        <v>24</v>
      </c>
      <c r="BK991" s="231">
        <f>ROUND(I991*H991,2)</f>
        <v>0</v>
      </c>
      <c r="BL991" s="23" t="s">
        <v>175</v>
      </c>
      <c r="BM991" s="23" t="s">
        <v>1489</v>
      </c>
    </row>
    <row r="992" s="1" customFormat="1" ht="25.5" customHeight="1">
      <c r="B992" s="45"/>
      <c r="C992" s="220" t="s">
        <v>1490</v>
      </c>
      <c r="D992" s="220" t="s">
        <v>170</v>
      </c>
      <c r="E992" s="221" t="s">
        <v>1491</v>
      </c>
      <c r="F992" s="222" t="s">
        <v>1492</v>
      </c>
      <c r="G992" s="223" t="s">
        <v>252</v>
      </c>
      <c r="H992" s="224">
        <v>1</v>
      </c>
      <c r="I992" s="225"/>
      <c r="J992" s="226">
        <f>ROUND(I992*H992,2)</f>
        <v>0</v>
      </c>
      <c r="K992" s="222" t="s">
        <v>22</v>
      </c>
      <c r="L992" s="71"/>
      <c r="M992" s="227" t="s">
        <v>22</v>
      </c>
      <c r="N992" s="228" t="s">
        <v>49</v>
      </c>
      <c r="O992" s="46"/>
      <c r="P992" s="229">
        <f>O992*H992</f>
        <v>0</v>
      </c>
      <c r="Q992" s="229">
        <v>0</v>
      </c>
      <c r="R992" s="229">
        <f>Q992*H992</f>
        <v>0</v>
      </c>
      <c r="S992" s="229">
        <v>0</v>
      </c>
      <c r="T992" s="230">
        <f>S992*H992</f>
        <v>0</v>
      </c>
      <c r="AR992" s="23" t="s">
        <v>175</v>
      </c>
      <c r="AT992" s="23" t="s">
        <v>170</v>
      </c>
      <c r="AU992" s="23" t="s">
        <v>87</v>
      </c>
      <c r="AY992" s="23" t="s">
        <v>168</v>
      </c>
      <c r="BE992" s="231">
        <f>IF(N992="základní",J992,0)</f>
        <v>0</v>
      </c>
      <c r="BF992" s="231">
        <f>IF(N992="snížená",J992,0)</f>
        <v>0</v>
      </c>
      <c r="BG992" s="231">
        <f>IF(N992="zákl. přenesená",J992,0)</f>
        <v>0</v>
      </c>
      <c r="BH992" s="231">
        <f>IF(N992="sníž. přenesená",J992,0)</f>
        <v>0</v>
      </c>
      <c r="BI992" s="231">
        <f>IF(N992="nulová",J992,0)</f>
        <v>0</v>
      </c>
      <c r="BJ992" s="23" t="s">
        <v>24</v>
      </c>
      <c r="BK992" s="231">
        <f>ROUND(I992*H992,2)</f>
        <v>0</v>
      </c>
      <c r="BL992" s="23" t="s">
        <v>175</v>
      </c>
      <c r="BM992" s="23" t="s">
        <v>1493</v>
      </c>
    </row>
    <row r="993" s="1" customFormat="1" ht="16.5" customHeight="1">
      <c r="B993" s="45"/>
      <c r="C993" s="220" t="s">
        <v>1494</v>
      </c>
      <c r="D993" s="220" t="s">
        <v>170</v>
      </c>
      <c r="E993" s="221" t="s">
        <v>1495</v>
      </c>
      <c r="F993" s="222" t="s">
        <v>1496</v>
      </c>
      <c r="G993" s="223" t="s">
        <v>252</v>
      </c>
      <c r="H993" s="224">
        <v>1</v>
      </c>
      <c r="I993" s="225"/>
      <c r="J993" s="226">
        <f>ROUND(I993*H993,2)</f>
        <v>0</v>
      </c>
      <c r="K993" s="222" t="s">
        <v>22</v>
      </c>
      <c r="L993" s="71"/>
      <c r="M993" s="227" t="s">
        <v>22</v>
      </c>
      <c r="N993" s="228" t="s">
        <v>49</v>
      </c>
      <c r="O993" s="46"/>
      <c r="P993" s="229">
        <f>O993*H993</f>
        <v>0</v>
      </c>
      <c r="Q993" s="229">
        <v>0</v>
      </c>
      <c r="R993" s="229">
        <f>Q993*H993</f>
        <v>0</v>
      </c>
      <c r="S993" s="229">
        <v>0</v>
      </c>
      <c r="T993" s="230">
        <f>S993*H993</f>
        <v>0</v>
      </c>
      <c r="AR993" s="23" t="s">
        <v>175</v>
      </c>
      <c r="AT993" s="23" t="s">
        <v>170</v>
      </c>
      <c r="AU993" s="23" t="s">
        <v>87</v>
      </c>
      <c r="AY993" s="23" t="s">
        <v>168</v>
      </c>
      <c r="BE993" s="231">
        <f>IF(N993="základní",J993,0)</f>
        <v>0</v>
      </c>
      <c r="BF993" s="231">
        <f>IF(N993="snížená",J993,0)</f>
        <v>0</v>
      </c>
      <c r="BG993" s="231">
        <f>IF(N993="zákl. přenesená",J993,0)</f>
        <v>0</v>
      </c>
      <c r="BH993" s="231">
        <f>IF(N993="sníž. přenesená",J993,0)</f>
        <v>0</v>
      </c>
      <c r="BI993" s="231">
        <f>IF(N993="nulová",J993,0)</f>
        <v>0</v>
      </c>
      <c r="BJ993" s="23" t="s">
        <v>24</v>
      </c>
      <c r="BK993" s="231">
        <f>ROUND(I993*H993,2)</f>
        <v>0</v>
      </c>
      <c r="BL993" s="23" t="s">
        <v>175</v>
      </c>
      <c r="BM993" s="23" t="s">
        <v>1497</v>
      </c>
    </row>
    <row r="994" s="1" customFormat="1" ht="25.5" customHeight="1">
      <c r="B994" s="45"/>
      <c r="C994" s="220" t="s">
        <v>1498</v>
      </c>
      <c r="D994" s="220" t="s">
        <v>170</v>
      </c>
      <c r="E994" s="221" t="s">
        <v>1499</v>
      </c>
      <c r="F994" s="222" t="s">
        <v>1500</v>
      </c>
      <c r="G994" s="223" t="s">
        <v>252</v>
      </c>
      <c r="H994" s="224">
        <v>1</v>
      </c>
      <c r="I994" s="225"/>
      <c r="J994" s="226">
        <f>ROUND(I994*H994,2)</f>
        <v>0</v>
      </c>
      <c r="K994" s="222" t="s">
        <v>22</v>
      </c>
      <c r="L994" s="71"/>
      <c r="M994" s="227" t="s">
        <v>22</v>
      </c>
      <c r="N994" s="228" t="s">
        <v>49</v>
      </c>
      <c r="O994" s="46"/>
      <c r="P994" s="229">
        <f>O994*H994</f>
        <v>0</v>
      </c>
      <c r="Q994" s="229">
        <v>0</v>
      </c>
      <c r="R994" s="229">
        <f>Q994*H994</f>
        <v>0</v>
      </c>
      <c r="S994" s="229">
        <v>0</v>
      </c>
      <c r="T994" s="230">
        <f>S994*H994</f>
        <v>0</v>
      </c>
      <c r="AR994" s="23" t="s">
        <v>175</v>
      </c>
      <c r="AT994" s="23" t="s">
        <v>170</v>
      </c>
      <c r="AU994" s="23" t="s">
        <v>87</v>
      </c>
      <c r="AY994" s="23" t="s">
        <v>168</v>
      </c>
      <c r="BE994" s="231">
        <f>IF(N994="základní",J994,0)</f>
        <v>0</v>
      </c>
      <c r="BF994" s="231">
        <f>IF(N994="snížená",J994,0)</f>
        <v>0</v>
      </c>
      <c r="BG994" s="231">
        <f>IF(N994="zákl. přenesená",J994,0)</f>
        <v>0</v>
      </c>
      <c r="BH994" s="231">
        <f>IF(N994="sníž. přenesená",J994,0)</f>
        <v>0</v>
      </c>
      <c r="BI994" s="231">
        <f>IF(N994="nulová",J994,0)</f>
        <v>0</v>
      </c>
      <c r="BJ994" s="23" t="s">
        <v>24</v>
      </c>
      <c r="BK994" s="231">
        <f>ROUND(I994*H994,2)</f>
        <v>0</v>
      </c>
      <c r="BL994" s="23" t="s">
        <v>175</v>
      </c>
      <c r="BM994" s="23" t="s">
        <v>1501</v>
      </c>
    </row>
    <row r="995" s="1" customFormat="1" ht="16.5" customHeight="1">
      <c r="B995" s="45"/>
      <c r="C995" s="254" t="s">
        <v>1502</v>
      </c>
      <c r="D995" s="254" t="s">
        <v>460</v>
      </c>
      <c r="E995" s="255" t="s">
        <v>1503</v>
      </c>
      <c r="F995" s="256" t="s">
        <v>1504</v>
      </c>
      <c r="G995" s="257" t="s">
        <v>173</v>
      </c>
      <c r="H995" s="258">
        <v>11</v>
      </c>
      <c r="I995" s="259"/>
      <c r="J995" s="260">
        <f>ROUND(I995*H995,2)</f>
        <v>0</v>
      </c>
      <c r="K995" s="256" t="s">
        <v>174</v>
      </c>
      <c r="L995" s="261"/>
      <c r="M995" s="262" t="s">
        <v>22</v>
      </c>
      <c r="N995" s="263" t="s">
        <v>49</v>
      </c>
      <c r="O995" s="46"/>
      <c r="P995" s="229">
        <f>O995*H995</f>
        <v>0</v>
      </c>
      <c r="Q995" s="229">
        <v>0.0080000000000000002</v>
      </c>
      <c r="R995" s="229">
        <f>Q995*H995</f>
        <v>0.087999999999999995</v>
      </c>
      <c r="S995" s="229">
        <v>0</v>
      </c>
      <c r="T995" s="230">
        <f>S995*H995</f>
        <v>0</v>
      </c>
      <c r="AR995" s="23" t="s">
        <v>211</v>
      </c>
      <c r="AT995" s="23" t="s">
        <v>460</v>
      </c>
      <c r="AU995" s="23" t="s">
        <v>87</v>
      </c>
      <c r="AY995" s="23" t="s">
        <v>168</v>
      </c>
      <c r="BE995" s="231">
        <f>IF(N995="základní",J995,0)</f>
        <v>0</v>
      </c>
      <c r="BF995" s="231">
        <f>IF(N995="snížená",J995,0)</f>
        <v>0</v>
      </c>
      <c r="BG995" s="231">
        <f>IF(N995="zákl. přenesená",J995,0)</f>
        <v>0</v>
      </c>
      <c r="BH995" s="231">
        <f>IF(N995="sníž. přenesená",J995,0)</f>
        <v>0</v>
      </c>
      <c r="BI995" s="231">
        <f>IF(N995="nulová",J995,0)</f>
        <v>0</v>
      </c>
      <c r="BJ995" s="23" t="s">
        <v>24</v>
      </c>
      <c r="BK995" s="231">
        <f>ROUND(I995*H995,2)</f>
        <v>0</v>
      </c>
      <c r="BL995" s="23" t="s">
        <v>175</v>
      </c>
      <c r="BM995" s="23" t="s">
        <v>1505</v>
      </c>
    </row>
    <row r="996" s="1" customFormat="1" ht="25.5" customHeight="1">
      <c r="B996" s="45"/>
      <c r="C996" s="220" t="s">
        <v>1506</v>
      </c>
      <c r="D996" s="220" t="s">
        <v>170</v>
      </c>
      <c r="E996" s="221" t="s">
        <v>1507</v>
      </c>
      <c r="F996" s="222" t="s">
        <v>1508</v>
      </c>
      <c r="G996" s="223" t="s">
        <v>1509</v>
      </c>
      <c r="H996" s="224">
        <v>2</v>
      </c>
      <c r="I996" s="225"/>
      <c r="J996" s="226">
        <f>ROUND(I996*H996,2)</f>
        <v>0</v>
      </c>
      <c r="K996" s="222" t="s">
        <v>22</v>
      </c>
      <c r="L996" s="71"/>
      <c r="M996" s="227" t="s">
        <v>22</v>
      </c>
      <c r="N996" s="228" t="s">
        <v>49</v>
      </c>
      <c r="O996" s="46"/>
      <c r="P996" s="229">
        <f>O996*H996</f>
        <v>0</v>
      </c>
      <c r="Q996" s="229">
        <v>0</v>
      </c>
      <c r="R996" s="229">
        <f>Q996*H996</f>
        <v>0</v>
      </c>
      <c r="S996" s="229">
        <v>0</v>
      </c>
      <c r="T996" s="230">
        <f>S996*H996</f>
        <v>0</v>
      </c>
      <c r="AR996" s="23" t="s">
        <v>175</v>
      </c>
      <c r="AT996" s="23" t="s">
        <v>170</v>
      </c>
      <c r="AU996" s="23" t="s">
        <v>87</v>
      </c>
      <c r="AY996" s="23" t="s">
        <v>168</v>
      </c>
      <c r="BE996" s="231">
        <f>IF(N996="základní",J996,0)</f>
        <v>0</v>
      </c>
      <c r="BF996" s="231">
        <f>IF(N996="snížená",J996,0)</f>
        <v>0</v>
      </c>
      <c r="BG996" s="231">
        <f>IF(N996="zákl. přenesená",J996,0)</f>
        <v>0</v>
      </c>
      <c r="BH996" s="231">
        <f>IF(N996="sníž. přenesená",J996,0)</f>
        <v>0</v>
      </c>
      <c r="BI996" s="231">
        <f>IF(N996="nulová",J996,0)</f>
        <v>0</v>
      </c>
      <c r="BJ996" s="23" t="s">
        <v>24</v>
      </c>
      <c r="BK996" s="231">
        <f>ROUND(I996*H996,2)</f>
        <v>0</v>
      </c>
      <c r="BL996" s="23" t="s">
        <v>175</v>
      </c>
      <c r="BM996" s="23" t="s">
        <v>1510</v>
      </c>
    </row>
    <row r="997" s="1" customFormat="1" ht="25.5" customHeight="1">
      <c r="B997" s="45"/>
      <c r="C997" s="220" t="s">
        <v>1511</v>
      </c>
      <c r="D997" s="220" t="s">
        <v>170</v>
      </c>
      <c r="E997" s="221" t="s">
        <v>1512</v>
      </c>
      <c r="F997" s="222" t="s">
        <v>1513</v>
      </c>
      <c r="G997" s="223" t="s">
        <v>1509</v>
      </c>
      <c r="H997" s="224">
        <v>5</v>
      </c>
      <c r="I997" s="225"/>
      <c r="J997" s="226">
        <f>ROUND(I997*H997,2)</f>
        <v>0</v>
      </c>
      <c r="K997" s="222" t="s">
        <v>22</v>
      </c>
      <c r="L997" s="71"/>
      <c r="M997" s="227" t="s">
        <v>22</v>
      </c>
      <c r="N997" s="228" t="s">
        <v>49</v>
      </c>
      <c r="O997" s="46"/>
      <c r="P997" s="229">
        <f>O997*H997</f>
        <v>0</v>
      </c>
      <c r="Q997" s="229">
        <v>0</v>
      </c>
      <c r="R997" s="229">
        <f>Q997*H997</f>
        <v>0</v>
      </c>
      <c r="S997" s="229">
        <v>0</v>
      </c>
      <c r="T997" s="230">
        <f>S997*H997</f>
        <v>0</v>
      </c>
      <c r="AR997" s="23" t="s">
        <v>175</v>
      </c>
      <c r="AT997" s="23" t="s">
        <v>170</v>
      </c>
      <c r="AU997" s="23" t="s">
        <v>87</v>
      </c>
      <c r="AY997" s="23" t="s">
        <v>168</v>
      </c>
      <c r="BE997" s="231">
        <f>IF(N997="základní",J997,0)</f>
        <v>0</v>
      </c>
      <c r="BF997" s="231">
        <f>IF(N997="snížená",J997,0)</f>
        <v>0</v>
      </c>
      <c r="BG997" s="231">
        <f>IF(N997="zákl. přenesená",J997,0)</f>
        <v>0</v>
      </c>
      <c r="BH997" s="231">
        <f>IF(N997="sníž. přenesená",J997,0)</f>
        <v>0</v>
      </c>
      <c r="BI997" s="231">
        <f>IF(N997="nulová",J997,0)</f>
        <v>0</v>
      </c>
      <c r="BJ997" s="23" t="s">
        <v>24</v>
      </c>
      <c r="BK997" s="231">
        <f>ROUND(I997*H997,2)</f>
        <v>0</v>
      </c>
      <c r="BL997" s="23" t="s">
        <v>175</v>
      </c>
      <c r="BM997" s="23" t="s">
        <v>1514</v>
      </c>
    </row>
    <row r="998" s="1" customFormat="1" ht="25.5" customHeight="1">
      <c r="B998" s="45"/>
      <c r="C998" s="220" t="s">
        <v>1515</v>
      </c>
      <c r="D998" s="220" t="s">
        <v>170</v>
      </c>
      <c r="E998" s="221" t="s">
        <v>1516</v>
      </c>
      <c r="F998" s="222" t="s">
        <v>1517</v>
      </c>
      <c r="G998" s="223" t="s">
        <v>252</v>
      </c>
      <c r="H998" s="224">
        <v>1</v>
      </c>
      <c r="I998" s="225"/>
      <c r="J998" s="226">
        <f>ROUND(I998*H998,2)</f>
        <v>0</v>
      </c>
      <c r="K998" s="222" t="s">
        <v>22</v>
      </c>
      <c r="L998" s="71"/>
      <c r="M998" s="227" t="s">
        <v>22</v>
      </c>
      <c r="N998" s="228" t="s">
        <v>49</v>
      </c>
      <c r="O998" s="46"/>
      <c r="P998" s="229">
        <f>O998*H998</f>
        <v>0</v>
      </c>
      <c r="Q998" s="229">
        <v>0</v>
      </c>
      <c r="R998" s="229">
        <f>Q998*H998</f>
        <v>0</v>
      </c>
      <c r="S998" s="229">
        <v>0</v>
      </c>
      <c r="T998" s="230">
        <f>S998*H998</f>
        <v>0</v>
      </c>
      <c r="AR998" s="23" t="s">
        <v>175</v>
      </c>
      <c r="AT998" s="23" t="s">
        <v>170</v>
      </c>
      <c r="AU998" s="23" t="s">
        <v>87</v>
      </c>
      <c r="AY998" s="23" t="s">
        <v>168</v>
      </c>
      <c r="BE998" s="231">
        <f>IF(N998="základní",J998,0)</f>
        <v>0</v>
      </c>
      <c r="BF998" s="231">
        <f>IF(N998="snížená",J998,0)</f>
        <v>0</v>
      </c>
      <c r="BG998" s="231">
        <f>IF(N998="zákl. přenesená",J998,0)</f>
        <v>0</v>
      </c>
      <c r="BH998" s="231">
        <f>IF(N998="sníž. přenesená",J998,0)</f>
        <v>0</v>
      </c>
      <c r="BI998" s="231">
        <f>IF(N998="nulová",J998,0)</f>
        <v>0</v>
      </c>
      <c r="BJ998" s="23" t="s">
        <v>24</v>
      </c>
      <c r="BK998" s="231">
        <f>ROUND(I998*H998,2)</f>
        <v>0</v>
      </c>
      <c r="BL998" s="23" t="s">
        <v>175</v>
      </c>
      <c r="BM998" s="23" t="s">
        <v>1518</v>
      </c>
    </row>
    <row r="999" s="1" customFormat="1" ht="16.5" customHeight="1">
      <c r="B999" s="45"/>
      <c r="C999" s="220" t="s">
        <v>1519</v>
      </c>
      <c r="D999" s="220" t="s">
        <v>170</v>
      </c>
      <c r="E999" s="221" t="s">
        <v>1520</v>
      </c>
      <c r="F999" s="222" t="s">
        <v>1521</v>
      </c>
      <c r="G999" s="223" t="s">
        <v>252</v>
      </c>
      <c r="H999" s="224">
        <v>1</v>
      </c>
      <c r="I999" s="225"/>
      <c r="J999" s="226">
        <f>ROUND(I999*H999,2)</f>
        <v>0</v>
      </c>
      <c r="K999" s="222" t="s">
        <v>22</v>
      </c>
      <c r="L999" s="71"/>
      <c r="M999" s="227" t="s">
        <v>22</v>
      </c>
      <c r="N999" s="228" t="s">
        <v>49</v>
      </c>
      <c r="O999" s="46"/>
      <c r="P999" s="229">
        <f>O999*H999</f>
        <v>0</v>
      </c>
      <c r="Q999" s="229">
        <v>0</v>
      </c>
      <c r="R999" s="229">
        <f>Q999*H999</f>
        <v>0</v>
      </c>
      <c r="S999" s="229">
        <v>0</v>
      </c>
      <c r="T999" s="230">
        <f>S999*H999</f>
        <v>0</v>
      </c>
      <c r="AR999" s="23" t="s">
        <v>175</v>
      </c>
      <c r="AT999" s="23" t="s">
        <v>170</v>
      </c>
      <c r="AU999" s="23" t="s">
        <v>87</v>
      </c>
      <c r="AY999" s="23" t="s">
        <v>168</v>
      </c>
      <c r="BE999" s="231">
        <f>IF(N999="základní",J999,0)</f>
        <v>0</v>
      </c>
      <c r="BF999" s="231">
        <f>IF(N999="snížená",J999,0)</f>
        <v>0</v>
      </c>
      <c r="BG999" s="231">
        <f>IF(N999="zákl. přenesená",J999,0)</f>
        <v>0</v>
      </c>
      <c r="BH999" s="231">
        <f>IF(N999="sníž. přenesená",J999,0)</f>
        <v>0</v>
      </c>
      <c r="BI999" s="231">
        <f>IF(N999="nulová",J999,0)</f>
        <v>0</v>
      </c>
      <c r="BJ999" s="23" t="s">
        <v>24</v>
      </c>
      <c r="BK999" s="231">
        <f>ROUND(I999*H999,2)</f>
        <v>0</v>
      </c>
      <c r="BL999" s="23" t="s">
        <v>175</v>
      </c>
      <c r="BM999" s="23" t="s">
        <v>1522</v>
      </c>
    </row>
    <row r="1000" s="1" customFormat="1" ht="25.5" customHeight="1">
      <c r="B1000" s="45"/>
      <c r="C1000" s="220" t="s">
        <v>1523</v>
      </c>
      <c r="D1000" s="220" t="s">
        <v>170</v>
      </c>
      <c r="E1000" s="221" t="s">
        <v>1524</v>
      </c>
      <c r="F1000" s="222" t="s">
        <v>1525</v>
      </c>
      <c r="G1000" s="223" t="s">
        <v>173</v>
      </c>
      <c r="H1000" s="224">
        <v>1</v>
      </c>
      <c r="I1000" s="225"/>
      <c r="J1000" s="226">
        <f>ROUND(I1000*H1000,2)</f>
        <v>0</v>
      </c>
      <c r="K1000" s="222" t="s">
        <v>22</v>
      </c>
      <c r="L1000" s="71"/>
      <c r="M1000" s="227" t="s">
        <v>22</v>
      </c>
      <c r="N1000" s="228" t="s">
        <v>49</v>
      </c>
      <c r="O1000" s="46"/>
      <c r="P1000" s="229">
        <f>O1000*H1000</f>
        <v>0</v>
      </c>
      <c r="Q1000" s="229">
        <v>0</v>
      </c>
      <c r="R1000" s="229">
        <f>Q1000*H1000</f>
        <v>0</v>
      </c>
      <c r="S1000" s="229">
        <v>0</v>
      </c>
      <c r="T1000" s="230">
        <f>S1000*H1000</f>
        <v>0</v>
      </c>
      <c r="AR1000" s="23" t="s">
        <v>175</v>
      </c>
      <c r="AT1000" s="23" t="s">
        <v>170</v>
      </c>
      <c r="AU1000" s="23" t="s">
        <v>87</v>
      </c>
      <c r="AY1000" s="23" t="s">
        <v>168</v>
      </c>
      <c r="BE1000" s="231">
        <f>IF(N1000="základní",J1000,0)</f>
        <v>0</v>
      </c>
      <c r="BF1000" s="231">
        <f>IF(N1000="snížená",J1000,0)</f>
        <v>0</v>
      </c>
      <c r="BG1000" s="231">
        <f>IF(N1000="zákl. přenesená",J1000,0)</f>
        <v>0</v>
      </c>
      <c r="BH1000" s="231">
        <f>IF(N1000="sníž. přenesená",J1000,0)</f>
        <v>0</v>
      </c>
      <c r="BI1000" s="231">
        <f>IF(N1000="nulová",J1000,0)</f>
        <v>0</v>
      </c>
      <c r="BJ1000" s="23" t="s">
        <v>24</v>
      </c>
      <c r="BK1000" s="231">
        <f>ROUND(I1000*H1000,2)</f>
        <v>0</v>
      </c>
      <c r="BL1000" s="23" t="s">
        <v>175</v>
      </c>
      <c r="BM1000" s="23" t="s">
        <v>1526</v>
      </c>
    </row>
    <row r="1001" s="1" customFormat="1" ht="16.5" customHeight="1">
      <c r="B1001" s="45"/>
      <c r="C1001" s="220" t="s">
        <v>1527</v>
      </c>
      <c r="D1001" s="220" t="s">
        <v>170</v>
      </c>
      <c r="E1001" s="221" t="s">
        <v>1528</v>
      </c>
      <c r="F1001" s="222" t="s">
        <v>1529</v>
      </c>
      <c r="G1001" s="223" t="s">
        <v>252</v>
      </c>
      <c r="H1001" s="224">
        <v>1</v>
      </c>
      <c r="I1001" s="225"/>
      <c r="J1001" s="226">
        <f>ROUND(I1001*H1001,2)</f>
        <v>0</v>
      </c>
      <c r="K1001" s="222" t="s">
        <v>22</v>
      </c>
      <c r="L1001" s="71"/>
      <c r="M1001" s="227" t="s">
        <v>22</v>
      </c>
      <c r="N1001" s="228" t="s">
        <v>49</v>
      </c>
      <c r="O1001" s="46"/>
      <c r="P1001" s="229">
        <f>O1001*H1001</f>
        <v>0</v>
      </c>
      <c r="Q1001" s="229">
        <v>0</v>
      </c>
      <c r="R1001" s="229">
        <f>Q1001*H1001</f>
        <v>0</v>
      </c>
      <c r="S1001" s="229">
        <v>0</v>
      </c>
      <c r="T1001" s="230">
        <f>S1001*H1001</f>
        <v>0</v>
      </c>
      <c r="AR1001" s="23" t="s">
        <v>175</v>
      </c>
      <c r="AT1001" s="23" t="s">
        <v>170</v>
      </c>
      <c r="AU1001" s="23" t="s">
        <v>87</v>
      </c>
      <c r="AY1001" s="23" t="s">
        <v>168</v>
      </c>
      <c r="BE1001" s="231">
        <f>IF(N1001="základní",J1001,0)</f>
        <v>0</v>
      </c>
      <c r="BF1001" s="231">
        <f>IF(N1001="snížená",J1001,0)</f>
        <v>0</v>
      </c>
      <c r="BG1001" s="231">
        <f>IF(N1001="zákl. přenesená",J1001,0)</f>
        <v>0</v>
      </c>
      <c r="BH1001" s="231">
        <f>IF(N1001="sníž. přenesená",J1001,0)</f>
        <v>0</v>
      </c>
      <c r="BI1001" s="231">
        <f>IF(N1001="nulová",J1001,0)</f>
        <v>0</v>
      </c>
      <c r="BJ1001" s="23" t="s">
        <v>24</v>
      </c>
      <c r="BK1001" s="231">
        <f>ROUND(I1001*H1001,2)</f>
        <v>0</v>
      </c>
      <c r="BL1001" s="23" t="s">
        <v>175</v>
      </c>
      <c r="BM1001" s="23" t="s">
        <v>1530</v>
      </c>
    </row>
    <row r="1002" s="1" customFormat="1" ht="25.5" customHeight="1">
      <c r="B1002" s="45"/>
      <c r="C1002" s="220" t="s">
        <v>1531</v>
      </c>
      <c r="D1002" s="220" t="s">
        <v>170</v>
      </c>
      <c r="E1002" s="221" t="s">
        <v>1532</v>
      </c>
      <c r="F1002" s="222" t="s">
        <v>1533</v>
      </c>
      <c r="G1002" s="223" t="s">
        <v>173</v>
      </c>
      <c r="H1002" s="224">
        <v>1</v>
      </c>
      <c r="I1002" s="225"/>
      <c r="J1002" s="226">
        <f>ROUND(I1002*H1002,2)</f>
        <v>0</v>
      </c>
      <c r="K1002" s="222" t="s">
        <v>22</v>
      </c>
      <c r="L1002" s="71"/>
      <c r="M1002" s="227" t="s">
        <v>22</v>
      </c>
      <c r="N1002" s="228" t="s">
        <v>49</v>
      </c>
      <c r="O1002" s="46"/>
      <c r="P1002" s="229">
        <f>O1002*H1002</f>
        <v>0</v>
      </c>
      <c r="Q1002" s="229">
        <v>0</v>
      </c>
      <c r="R1002" s="229">
        <f>Q1002*H1002</f>
        <v>0</v>
      </c>
      <c r="S1002" s="229">
        <v>0</v>
      </c>
      <c r="T1002" s="230">
        <f>S1002*H1002</f>
        <v>0</v>
      </c>
      <c r="AR1002" s="23" t="s">
        <v>175</v>
      </c>
      <c r="AT1002" s="23" t="s">
        <v>170</v>
      </c>
      <c r="AU1002" s="23" t="s">
        <v>87</v>
      </c>
      <c r="AY1002" s="23" t="s">
        <v>168</v>
      </c>
      <c r="BE1002" s="231">
        <f>IF(N1002="základní",J1002,0)</f>
        <v>0</v>
      </c>
      <c r="BF1002" s="231">
        <f>IF(N1002="snížená",J1002,0)</f>
        <v>0</v>
      </c>
      <c r="BG1002" s="231">
        <f>IF(N1002="zákl. přenesená",J1002,0)</f>
        <v>0</v>
      </c>
      <c r="BH1002" s="231">
        <f>IF(N1002="sníž. přenesená",J1002,0)</f>
        <v>0</v>
      </c>
      <c r="BI1002" s="231">
        <f>IF(N1002="nulová",J1002,0)</f>
        <v>0</v>
      </c>
      <c r="BJ1002" s="23" t="s">
        <v>24</v>
      </c>
      <c r="BK1002" s="231">
        <f>ROUND(I1002*H1002,2)</f>
        <v>0</v>
      </c>
      <c r="BL1002" s="23" t="s">
        <v>175</v>
      </c>
      <c r="BM1002" s="23" t="s">
        <v>1534</v>
      </c>
    </row>
    <row r="1003" s="1" customFormat="1" ht="191.25" customHeight="1">
      <c r="B1003" s="45"/>
      <c r="C1003" s="220" t="s">
        <v>1535</v>
      </c>
      <c r="D1003" s="220" t="s">
        <v>170</v>
      </c>
      <c r="E1003" s="221" t="s">
        <v>1536</v>
      </c>
      <c r="F1003" s="222" t="s">
        <v>1537</v>
      </c>
      <c r="G1003" s="223" t="s">
        <v>247</v>
      </c>
      <c r="H1003" s="224">
        <v>1330.31</v>
      </c>
      <c r="I1003" s="225"/>
      <c r="J1003" s="226">
        <f>ROUND(I1003*H1003,2)</f>
        <v>0</v>
      </c>
      <c r="K1003" s="222" t="s">
        <v>174</v>
      </c>
      <c r="L1003" s="71"/>
      <c r="M1003" s="227" t="s">
        <v>22</v>
      </c>
      <c r="N1003" s="228" t="s">
        <v>49</v>
      </c>
      <c r="O1003" s="46"/>
      <c r="P1003" s="229">
        <f>O1003*H1003</f>
        <v>0</v>
      </c>
      <c r="Q1003" s="229">
        <v>3.9499999999999998E-05</v>
      </c>
      <c r="R1003" s="229">
        <f>Q1003*H1003</f>
        <v>0.052547244999999992</v>
      </c>
      <c r="S1003" s="229">
        <v>0</v>
      </c>
      <c r="T1003" s="230">
        <f>S1003*H1003</f>
        <v>0</v>
      </c>
      <c r="AR1003" s="23" t="s">
        <v>175</v>
      </c>
      <c r="AT1003" s="23" t="s">
        <v>170</v>
      </c>
      <c r="AU1003" s="23" t="s">
        <v>87</v>
      </c>
      <c r="AY1003" s="23" t="s">
        <v>168</v>
      </c>
      <c r="BE1003" s="231">
        <f>IF(N1003="základní",J1003,0)</f>
        <v>0</v>
      </c>
      <c r="BF1003" s="231">
        <f>IF(N1003="snížená",J1003,0)</f>
        <v>0</v>
      </c>
      <c r="BG1003" s="231">
        <f>IF(N1003="zákl. přenesená",J1003,0)</f>
        <v>0</v>
      </c>
      <c r="BH1003" s="231">
        <f>IF(N1003="sníž. přenesená",J1003,0)</f>
        <v>0</v>
      </c>
      <c r="BI1003" s="231">
        <f>IF(N1003="nulová",J1003,0)</f>
        <v>0</v>
      </c>
      <c r="BJ1003" s="23" t="s">
        <v>24</v>
      </c>
      <c r="BK1003" s="231">
        <f>ROUND(I1003*H1003,2)</f>
        <v>0</v>
      </c>
      <c r="BL1003" s="23" t="s">
        <v>175</v>
      </c>
      <c r="BM1003" s="23" t="s">
        <v>1538</v>
      </c>
    </row>
    <row r="1004" s="12" customFormat="1">
      <c r="B1004" s="244"/>
      <c r="C1004" s="245"/>
      <c r="D1004" s="234" t="s">
        <v>185</v>
      </c>
      <c r="E1004" s="246" t="s">
        <v>22</v>
      </c>
      <c r="F1004" s="247" t="s">
        <v>358</v>
      </c>
      <c r="G1004" s="245"/>
      <c r="H1004" s="246" t="s">
        <v>22</v>
      </c>
      <c r="I1004" s="248"/>
      <c r="J1004" s="245"/>
      <c r="K1004" s="245"/>
      <c r="L1004" s="249"/>
      <c r="M1004" s="250"/>
      <c r="N1004" s="251"/>
      <c r="O1004" s="251"/>
      <c r="P1004" s="251"/>
      <c r="Q1004" s="251"/>
      <c r="R1004" s="251"/>
      <c r="S1004" s="251"/>
      <c r="T1004" s="252"/>
      <c r="AT1004" s="253" t="s">
        <v>185</v>
      </c>
      <c r="AU1004" s="253" t="s">
        <v>87</v>
      </c>
      <c r="AV1004" s="12" t="s">
        <v>24</v>
      </c>
      <c r="AW1004" s="12" t="s">
        <v>41</v>
      </c>
      <c r="AX1004" s="12" t="s">
        <v>78</v>
      </c>
      <c r="AY1004" s="253" t="s">
        <v>168</v>
      </c>
    </row>
    <row r="1005" s="11" customFormat="1">
      <c r="B1005" s="232"/>
      <c r="C1005" s="233"/>
      <c r="D1005" s="234" t="s">
        <v>185</v>
      </c>
      <c r="E1005" s="235" t="s">
        <v>22</v>
      </c>
      <c r="F1005" s="236" t="s">
        <v>1539</v>
      </c>
      <c r="G1005" s="233"/>
      <c r="H1005" s="237">
        <v>158.83000000000001</v>
      </c>
      <c r="I1005" s="238"/>
      <c r="J1005" s="233"/>
      <c r="K1005" s="233"/>
      <c r="L1005" s="239"/>
      <c r="M1005" s="240"/>
      <c r="N1005" s="241"/>
      <c r="O1005" s="241"/>
      <c r="P1005" s="241"/>
      <c r="Q1005" s="241"/>
      <c r="R1005" s="241"/>
      <c r="S1005" s="241"/>
      <c r="T1005" s="242"/>
      <c r="AT1005" s="243" t="s">
        <v>185</v>
      </c>
      <c r="AU1005" s="243" t="s">
        <v>87</v>
      </c>
      <c r="AV1005" s="11" t="s">
        <v>87</v>
      </c>
      <c r="AW1005" s="11" t="s">
        <v>41</v>
      </c>
      <c r="AX1005" s="11" t="s">
        <v>78</v>
      </c>
      <c r="AY1005" s="243" t="s">
        <v>168</v>
      </c>
    </row>
    <row r="1006" s="11" customFormat="1">
      <c r="B1006" s="232"/>
      <c r="C1006" s="233"/>
      <c r="D1006" s="234" t="s">
        <v>185</v>
      </c>
      <c r="E1006" s="235" t="s">
        <v>22</v>
      </c>
      <c r="F1006" s="236" t="s">
        <v>1540</v>
      </c>
      <c r="G1006" s="233"/>
      <c r="H1006" s="237">
        <v>178.52000000000001</v>
      </c>
      <c r="I1006" s="238"/>
      <c r="J1006" s="233"/>
      <c r="K1006" s="233"/>
      <c r="L1006" s="239"/>
      <c r="M1006" s="240"/>
      <c r="N1006" s="241"/>
      <c r="O1006" s="241"/>
      <c r="P1006" s="241"/>
      <c r="Q1006" s="241"/>
      <c r="R1006" s="241"/>
      <c r="S1006" s="241"/>
      <c r="T1006" s="242"/>
      <c r="AT1006" s="243" t="s">
        <v>185</v>
      </c>
      <c r="AU1006" s="243" t="s">
        <v>87</v>
      </c>
      <c r="AV1006" s="11" t="s">
        <v>87</v>
      </c>
      <c r="AW1006" s="11" t="s">
        <v>41</v>
      </c>
      <c r="AX1006" s="11" t="s">
        <v>78</v>
      </c>
      <c r="AY1006" s="243" t="s">
        <v>168</v>
      </c>
    </row>
    <row r="1007" s="11" customFormat="1">
      <c r="B1007" s="232"/>
      <c r="C1007" s="233"/>
      <c r="D1007" s="234" t="s">
        <v>185</v>
      </c>
      <c r="E1007" s="235" t="s">
        <v>22</v>
      </c>
      <c r="F1007" s="236" t="s">
        <v>1541</v>
      </c>
      <c r="G1007" s="233"/>
      <c r="H1007" s="237">
        <v>69.730000000000004</v>
      </c>
      <c r="I1007" s="238"/>
      <c r="J1007" s="233"/>
      <c r="K1007" s="233"/>
      <c r="L1007" s="239"/>
      <c r="M1007" s="240"/>
      <c r="N1007" s="241"/>
      <c r="O1007" s="241"/>
      <c r="P1007" s="241"/>
      <c r="Q1007" s="241"/>
      <c r="R1007" s="241"/>
      <c r="S1007" s="241"/>
      <c r="T1007" s="242"/>
      <c r="AT1007" s="243" t="s">
        <v>185</v>
      </c>
      <c r="AU1007" s="243" t="s">
        <v>87</v>
      </c>
      <c r="AV1007" s="11" t="s">
        <v>87</v>
      </c>
      <c r="AW1007" s="11" t="s">
        <v>41</v>
      </c>
      <c r="AX1007" s="11" t="s">
        <v>78</v>
      </c>
      <c r="AY1007" s="243" t="s">
        <v>168</v>
      </c>
    </row>
    <row r="1008" s="12" customFormat="1">
      <c r="B1008" s="244"/>
      <c r="C1008" s="245"/>
      <c r="D1008" s="234" t="s">
        <v>185</v>
      </c>
      <c r="E1008" s="246" t="s">
        <v>22</v>
      </c>
      <c r="F1008" s="247" t="s">
        <v>361</v>
      </c>
      <c r="G1008" s="245"/>
      <c r="H1008" s="246" t="s">
        <v>22</v>
      </c>
      <c r="I1008" s="248"/>
      <c r="J1008" s="245"/>
      <c r="K1008" s="245"/>
      <c r="L1008" s="249"/>
      <c r="M1008" s="250"/>
      <c r="N1008" s="251"/>
      <c r="O1008" s="251"/>
      <c r="P1008" s="251"/>
      <c r="Q1008" s="251"/>
      <c r="R1008" s="251"/>
      <c r="S1008" s="251"/>
      <c r="T1008" s="252"/>
      <c r="AT1008" s="253" t="s">
        <v>185</v>
      </c>
      <c r="AU1008" s="253" t="s">
        <v>87</v>
      </c>
      <c r="AV1008" s="12" t="s">
        <v>24</v>
      </c>
      <c r="AW1008" s="12" t="s">
        <v>41</v>
      </c>
      <c r="AX1008" s="12" t="s">
        <v>78</v>
      </c>
      <c r="AY1008" s="253" t="s">
        <v>168</v>
      </c>
    </row>
    <row r="1009" s="11" customFormat="1">
      <c r="B1009" s="232"/>
      <c r="C1009" s="233"/>
      <c r="D1009" s="234" t="s">
        <v>185</v>
      </c>
      <c r="E1009" s="235" t="s">
        <v>22</v>
      </c>
      <c r="F1009" s="236" t="s">
        <v>1542</v>
      </c>
      <c r="G1009" s="233"/>
      <c r="H1009" s="237">
        <v>265.12</v>
      </c>
      <c r="I1009" s="238"/>
      <c r="J1009" s="233"/>
      <c r="K1009" s="233"/>
      <c r="L1009" s="239"/>
      <c r="M1009" s="240"/>
      <c r="N1009" s="241"/>
      <c r="O1009" s="241"/>
      <c r="P1009" s="241"/>
      <c r="Q1009" s="241"/>
      <c r="R1009" s="241"/>
      <c r="S1009" s="241"/>
      <c r="T1009" s="242"/>
      <c r="AT1009" s="243" t="s">
        <v>185</v>
      </c>
      <c r="AU1009" s="243" t="s">
        <v>87</v>
      </c>
      <c r="AV1009" s="11" t="s">
        <v>87</v>
      </c>
      <c r="AW1009" s="11" t="s">
        <v>41</v>
      </c>
      <c r="AX1009" s="11" t="s">
        <v>78</v>
      </c>
      <c r="AY1009" s="243" t="s">
        <v>168</v>
      </c>
    </row>
    <row r="1010" s="11" customFormat="1">
      <c r="B1010" s="232"/>
      <c r="C1010" s="233"/>
      <c r="D1010" s="234" t="s">
        <v>185</v>
      </c>
      <c r="E1010" s="235" t="s">
        <v>22</v>
      </c>
      <c r="F1010" s="236" t="s">
        <v>1543</v>
      </c>
      <c r="G1010" s="233"/>
      <c r="H1010" s="237">
        <v>69.109999999999999</v>
      </c>
      <c r="I1010" s="238"/>
      <c r="J1010" s="233"/>
      <c r="K1010" s="233"/>
      <c r="L1010" s="239"/>
      <c r="M1010" s="240"/>
      <c r="N1010" s="241"/>
      <c r="O1010" s="241"/>
      <c r="P1010" s="241"/>
      <c r="Q1010" s="241"/>
      <c r="R1010" s="241"/>
      <c r="S1010" s="241"/>
      <c r="T1010" s="242"/>
      <c r="AT1010" s="243" t="s">
        <v>185</v>
      </c>
      <c r="AU1010" s="243" t="s">
        <v>87</v>
      </c>
      <c r="AV1010" s="11" t="s">
        <v>87</v>
      </c>
      <c r="AW1010" s="11" t="s">
        <v>41</v>
      </c>
      <c r="AX1010" s="11" t="s">
        <v>78</v>
      </c>
      <c r="AY1010" s="243" t="s">
        <v>168</v>
      </c>
    </row>
    <row r="1011" s="11" customFormat="1">
      <c r="B1011" s="232"/>
      <c r="C1011" s="233"/>
      <c r="D1011" s="234" t="s">
        <v>185</v>
      </c>
      <c r="E1011" s="235" t="s">
        <v>22</v>
      </c>
      <c r="F1011" s="236" t="s">
        <v>1544</v>
      </c>
      <c r="G1011" s="233"/>
      <c r="H1011" s="237">
        <v>13.359999999999999</v>
      </c>
      <c r="I1011" s="238"/>
      <c r="J1011" s="233"/>
      <c r="K1011" s="233"/>
      <c r="L1011" s="239"/>
      <c r="M1011" s="240"/>
      <c r="N1011" s="241"/>
      <c r="O1011" s="241"/>
      <c r="P1011" s="241"/>
      <c r="Q1011" s="241"/>
      <c r="R1011" s="241"/>
      <c r="S1011" s="241"/>
      <c r="T1011" s="242"/>
      <c r="AT1011" s="243" t="s">
        <v>185</v>
      </c>
      <c r="AU1011" s="243" t="s">
        <v>87</v>
      </c>
      <c r="AV1011" s="11" t="s">
        <v>87</v>
      </c>
      <c r="AW1011" s="11" t="s">
        <v>41</v>
      </c>
      <c r="AX1011" s="11" t="s">
        <v>78</v>
      </c>
      <c r="AY1011" s="243" t="s">
        <v>168</v>
      </c>
    </row>
    <row r="1012" s="12" customFormat="1">
      <c r="B1012" s="244"/>
      <c r="C1012" s="245"/>
      <c r="D1012" s="234" t="s">
        <v>185</v>
      </c>
      <c r="E1012" s="246" t="s">
        <v>22</v>
      </c>
      <c r="F1012" s="247" t="s">
        <v>373</v>
      </c>
      <c r="G1012" s="245"/>
      <c r="H1012" s="246" t="s">
        <v>22</v>
      </c>
      <c r="I1012" s="248"/>
      <c r="J1012" s="245"/>
      <c r="K1012" s="245"/>
      <c r="L1012" s="249"/>
      <c r="M1012" s="250"/>
      <c r="N1012" s="251"/>
      <c r="O1012" s="251"/>
      <c r="P1012" s="251"/>
      <c r="Q1012" s="251"/>
      <c r="R1012" s="251"/>
      <c r="S1012" s="251"/>
      <c r="T1012" s="252"/>
      <c r="AT1012" s="253" t="s">
        <v>185</v>
      </c>
      <c r="AU1012" s="253" t="s">
        <v>87</v>
      </c>
      <c r="AV1012" s="12" t="s">
        <v>24</v>
      </c>
      <c r="AW1012" s="12" t="s">
        <v>41</v>
      </c>
      <c r="AX1012" s="12" t="s">
        <v>78</v>
      </c>
      <c r="AY1012" s="253" t="s">
        <v>168</v>
      </c>
    </row>
    <row r="1013" s="11" customFormat="1">
      <c r="B1013" s="232"/>
      <c r="C1013" s="233"/>
      <c r="D1013" s="234" t="s">
        <v>185</v>
      </c>
      <c r="E1013" s="235" t="s">
        <v>22</v>
      </c>
      <c r="F1013" s="236" t="s">
        <v>1545</v>
      </c>
      <c r="G1013" s="233"/>
      <c r="H1013" s="237">
        <v>430.94</v>
      </c>
      <c r="I1013" s="238"/>
      <c r="J1013" s="233"/>
      <c r="K1013" s="233"/>
      <c r="L1013" s="239"/>
      <c r="M1013" s="240"/>
      <c r="N1013" s="241"/>
      <c r="O1013" s="241"/>
      <c r="P1013" s="241"/>
      <c r="Q1013" s="241"/>
      <c r="R1013" s="241"/>
      <c r="S1013" s="241"/>
      <c r="T1013" s="242"/>
      <c r="AT1013" s="243" t="s">
        <v>185</v>
      </c>
      <c r="AU1013" s="243" t="s">
        <v>87</v>
      </c>
      <c r="AV1013" s="11" t="s">
        <v>87</v>
      </c>
      <c r="AW1013" s="11" t="s">
        <v>41</v>
      </c>
      <c r="AX1013" s="11" t="s">
        <v>78</v>
      </c>
      <c r="AY1013" s="243" t="s">
        <v>168</v>
      </c>
    </row>
    <row r="1014" s="11" customFormat="1">
      <c r="B1014" s="232"/>
      <c r="C1014" s="233"/>
      <c r="D1014" s="234" t="s">
        <v>185</v>
      </c>
      <c r="E1014" s="235" t="s">
        <v>22</v>
      </c>
      <c r="F1014" s="236" t="s">
        <v>1546</v>
      </c>
      <c r="G1014" s="233"/>
      <c r="H1014" s="237">
        <v>92.200000000000003</v>
      </c>
      <c r="I1014" s="238"/>
      <c r="J1014" s="233"/>
      <c r="K1014" s="233"/>
      <c r="L1014" s="239"/>
      <c r="M1014" s="240"/>
      <c r="N1014" s="241"/>
      <c r="O1014" s="241"/>
      <c r="P1014" s="241"/>
      <c r="Q1014" s="241"/>
      <c r="R1014" s="241"/>
      <c r="S1014" s="241"/>
      <c r="T1014" s="242"/>
      <c r="AT1014" s="243" t="s">
        <v>185</v>
      </c>
      <c r="AU1014" s="243" t="s">
        <v>87</v>
      </c>
      <c r="AV1014" s="11" t="s">
        <v>87</v>
      </c>
      <c r="AW1014" s="11" t="s">
        <v>41</v>
      </c>
      <c r="AX1014" s="11" t="s">
        <v>78</v>
      </c>
      <c r="AY1014" s="243" t="s">
        <v>168</v>
      </c>
    </row>
    <row r="1015" s="12" customFormat="1">
      <c r="B1015" s="244"/>
      <c r="C1015" s="245"/>
      <c r="D1015" s="234" t="s">
        <v>185</v>
      </c>
      <c r="E1015" s="246" t="s">
        <v>22</v>
      </c>
      <c r="F1015" s="247" t="s">
        <v>418</v>
      </c>
      <c r="G1015" s="245"/>
      <c r="H1015" s="246" t="s">
        <v>22</v>
      </c>
      <c r="I1015" s="248"/>
      <c r="J1015" s="245"/>
      <c r="K1015" s="245"/>
      <c r="L1015" s="249"/>
      <c r="M1015" s="250"/>
      <c r="N1015" s="251"/>
      <c r="O1015" s="251"/>
      <c r="P1015" s="251"/>
      <c r="Q1015" s="251"/>
      <c r="R1015" s="251"/>
      <c r="S1015" s="251"/>
      <c r="T1015" s="252"/>
      <c r="AT1015" s="253" t="s">
        <v>185</v>
      </c>
      <c r="AU1015" s="253" t="s">
        <v>87</v>
      </c>
      <c r="AV1015" s="12" t="s">
        <v>24</v>
      </c>
      <c r="AW1015" s="12" t="s">
        <v>41</v>
      </c>
      <c r="AX1015" s="12" t="s">
        <v>78</v>
      </c>
      <c r="AY1015" s="253" t="s">
        <v>168</v>
      </c>
    </row>
    <row r="1016" s="11" customFormat="1">
      <c r="B1016" s="232"/>
      <c r="C1016" s="233"/>
      <c r="D1016" s="234" t="s">
        <v>185</v>
      </c>
      <c r="E1016" s="235" t="s">
        <v>22</v>
      </c>
      <c r="F1016" s="236" t="s">
        <v>1480</v>
      </c>
      <c r="G1016" s="233"/>
      <c r="H1016" s="237">
        <v>52.5</v>
      </c>
      <c r="I1016" s="238"/>
      <c r="J1016" s="233"/>
      <c r="K1016" s="233"/>
      <c r="L1016" s="239"/>
      <c r="M1016" s="240"/>
      <c r="N1016" s="241"/>
      <c r="O1016" s="241"/>
      <c r="P1016" s="241"/>
      <c r="Q1016" s="241"/>
      <c r="R1016" s="241"/>
      <c r="S1016" s="241"/>
      <c r="T1016" s="242"/>
      <c r="AT1016" s="243" t="s">
        <v>185</v>
      </c>
      <c r="AU1016" s="243" t="s">
        <v>87</v>
      </c>
      <c r="AV1016" s="11" t="s">
        <v>87</v>
      </c>
      <c r="AW1016" s="11" t="s">
        <v>41</v>
      </c>
      <c r="AX1016" s="11" t="s">
        <v>78</v>
      </c>
      <c r="AY1016" s="243" t="s">
        <v>168</v>
      </c>
    </row>
    <row r="1017" s="1" customFormat="1" ht="344.25" customHeight="1">
      <c r="B1017" s="45"/>
      <c r="C1017" s="220" t="s">
        <v>1547</v>
      </c>
      <c r="D1017" s="220" t="s">
        <v>170</v>
      </c>
      <c r="E1017" s="221" t="s">
        <v>1548</v>
      </c>
      <c r="F1017" s="222" t="s">
        <v>1549</v>
      </c>
      <c r="G1017" s="223" t="s">
        <v>247</v>
      </c>
      <c r="H1017" s="224">
        <v>1330.31</v>
      </c>
      <c r="I1017" s="225"/>
      <c r="J1017" s="226">
        <f>ROUND(I1017*H1017,2)</f>
        <v>0</v>
      </c>
      <c r="K1017" s="222" t="s">
        <v>174</v>
      </c>
      <c r="L1017" s="71"/>
      <c r="M1017" s="227" t="s">
        <v>22</v>
      </c>
      <c r="N1017" s="228" t="s">
        <v>49</v>
      </c>
      <c r="O1017" s="46"/>
      <c r="P1017" s="229">
        <f>O1017*H1017</f>
        <v>0</v>
      </c>
      <c r="Q1017" s="229">
        <v>0</v>
      </c>
      <c r="R1017" s="229">
        <f>Q1017*H1017</f>
        <v>0</v>
      </c>
      <c r="S1017" s="229">
        <v>0</v>
      </c>
      <c r="T1017" s="230">
        <f>S1017*H1017</f>
        <v>0</v>
      </c>
      <c r="AR1017" s="23" t="s">
        <v>175</v>
      </c>
      <c r="AT1017" s="23" t="s">
        <v>170</v>
      </c>
      <c r="AU1017" s="23" t="s">
        <v>87</v>
      </c>
      <c r="AY1017" s="23" t="s">
        <v>168</v>
      </c>
      <c r="BE1017" s="231">
        <f>IF(N1017="základní",J1017,0)</f>
        <v>0</v>
      </c>
      <c r="BF1017" s="231">
        <f>IF(N1017="snížená",J1017,0)</f>
        <v>0</v>
      </c>
      <c r="BG1017" s="231">
        <f>IF(N1017="zákl. přenesená",J1017,0)</f>
        <v>0</v>
      </c>
      <c r="BH1017" s="231">
        <f>IF(N1017="sníž. přenesená",J1017,0)</f>
        <v>0</v>
      </c>
      <c r="BI1017" s="231">
        <f>IF(N1017="nulová",J1017,0)</f>
        <v>0</v>
      </c>
      <c r="BJ1017" s="23" t="s">
        <v>24</v>
      </c>
      <c r="BK1017" s="231">
        <f>ROUND(I1017*H1017,2)</f>
        <v>0</v>
      </c>
      <c r="BL1017" s="23" t="s">
        <v>175</v>
      </c>
      <c r="BM1017" s="23" t="s">
        <v>1550</v>
      </c>
    </row>
    <row r="1018" s="10" customFormat="1" ht="29.88" customHeight="1">
      <c r="B1018" s="204"/>
      <c r="C1018" s="205"/>
      <c r="D1018" s="206" t="s">
        <v>77</v>
      </c>
      <c r="E1018" s="218" t="s">
        <v>751</v>
      </c>
      <c r="F1018" s="218" t="s">
        <v>1551</v>
      </c>
      <c r="G1018" s="205"/>
      <c r="H1018" s="205"/>
      <c r="I1018" s="208"/>
      <c r="J1018" s="219">
        <f>BK1018</f>
        <v>0</v>
      </c>
      <c r="K1018" s="205"/>
      <c r="L1018" s="210"/>
      <c r="M1018" s="211"/>
      <c r="N1018" s="212"/>
      <c r="O1018" s="212"/>
      <c r="P1018" s="213">
        <f>SUM(P1019:P1249)</f>
        <v>0</v>
      </c>
      <c r="Q1018" s="212"/>
      <c r="R1018" s="213">
        <f>SUM(R1019:R1249)</f>
        <v>0</v>
      </c>
      <c r="S1018" s="212"/>
      <c r="T1018" s="214">
        <f>SUM(T1019:T1249)</f>
        <v>280.40613822000006</v>
      </c>
      <c r="AR1018" s="215" t="s">
        <v>24</v>
      </c>
      <c r="AT1018" s="216" t="s">
        <v>77</v>
      </c>
      <c r="AU1018" s="216" t="s">
        <v>24</v>
      </c>
      <c r="AY1018" s="215" t="s">
        <v>168</v>
      </c>
      <c r="BK1018" s="217">
        <f>SUM(BK1019:BK1249)</f>
        <v>0</v>
      </c>
    </row>
    <row r="1019" s="1" customFormat="1" ht="16.5" customHeight="1">
      <c r="B1019" s="45"/>
      <c r="C1019" s="220" t="s">
        <v>1552</v>
      </c>
      <c r="D1019" s="220" t="s">
        <v>170</v>
      </c>
      <c r="E1019" s="221" t="s">
        <v>1553</v>
      </c>
      <c r="F1019" s="222" t="s">
        <v>1554</v>
      </c>
      <c r="G1019" s="223" t="s">
        <v>183</v>
      </c>
      <c r="H1019" s="224">
        <v>1.692</v>
      </c>
      <c r="I1019" s="225"/>
      <c r="J1019" s="226">
        <f>ROUND(I1019*H1019,2)</f>
        <v>0</v>
      </c>
      <c r="K1019" s="222" t="s">
        <v>174</v>
      </c>
      <c r="L1019" s="71"/>
      <c r="M1019" s="227" t="s">
        <v>22</v>
      </c>
      <c r="N1019" s="228" t="s">
        <v>49</v>
      </c>
      <c r="O1019" s="46"/>
      <c r="P1019" s="229">
        <f>O1019*H1019</f>
        <v>0</v>
      </c>
      <c r="Q1019" s="229">
        <v>0</v>
      </c>
      <c r="R1019" s="229">
        <f>Q1019*H1019</f>
        <v>0</v>
      </c>
      <c r="S1019" s="229">
        <v>2</v>
      </c>
      <c r="T1019" s="230">
        <f>S1019*H1019</f>
        <v>3.3839999999999999</v>
      </c>
      <c r="AR1019" s="23" t="s">
        <v>175</v>
      </c>
      <c r="AT1019" s="23" t="s">
        <v>170</v>
      </c>
      <c r="AU1019" s="23" t="s">
        <v>87</v>
      </c>
      <c r="AY1019" s="23" t="s">
        <v>168</v>
      </c>
      <c r="BE1019" s="231">
        <f>IF(N1019="základní",J1019,0)</f>
        <v>0</v>
      </c>
      <c r="BF1019" s="231">
        <f>IF(N1019="snížená",J1019,0)</f>
        <v>0</v>
      </c>
      <c r="BG1019" s="231">
        <f>IF(N1019="zákl. přenesená",J1019,0)</f>
        <v>0</v>
      </c>
      <c r="BH1019" s="231">
        <f>IF(N1019="sníž. přenesená",J1019,0)</f>
        <v>0</v>
      </c>
      <c r="BI1019" s="231">
        <f>IF(N1019="nulová",J1019,0)</f>
        <v>0</v>
      </c>
      <c r="BJ1019" s="23" t="s">
        <v>24</v>
      </c>
      <c r="BK1019" s="231">
        <f>ROUND(I1019*H1019,2)</f>
        <v>0</v>
      </c>
      <c r="BL1019" s="23" t="s">
        <v>175</v>
      </c>
      <c r="BM1019" s="23" t="s">
        <v>1555</v>
      </c>
    </row>
    <row r="1020" s="12" customFormat="1">
      <c r="B1020" s="244"/>
      <c r="C1020" s="245"/>
      <c r="D1020" s="234" t="s">
        <v>185</v>
      </c>
      <c r="E1020" s="246" t="s">
        <v>22</v>
      </c>
      <c r="F1020" s="247" t="s">
        <v>1556</v>
      </c>
      <c r="G1020" s="245"/>
      <c r="H1020" s="246" t="s">
        <v>22</v>
      </c>
      <c r="I1020" s="248"/>
      <c r="J1020" s="245"/>
      <c r="K1020" s="245"/>
      <c r="L1020" s="249"/>
      <c r="M1020" s="250"/>
      <c r="N1020" s="251"/>
      <c r="O1020" s="251"/>
      <c r="P1020" s="251"/>
      <c r="Q1020" s="251"/>
      <c r="R1020" s="251"/>
      <c r="S1020" s="251"/>
      <c r="T1020" s="252"/>
      <c r="AT1020" s="253" t="s">
        <v>185</v>
      </c>
      <c r="AU1020" s="253" t="s">
        <v>87</v>
      </c>
      <c r="AV1020" s="12" t="s">
        <v>24</v>
      </c>
      <c r="AW1020" s="12" t="s">
        <v>41</v>
      </c>
      <c r="AX1020" s="12" t="s">
        <v>78</v>
      </c>
      <c r="AY1020" s="253" t="s">
        <v>168</v>
      </c>
    </row>
    <row r="1021" s="11" customFormat="1">
      <c r="B1021" s="232"/>
      <c r="C1021" s="233"/>
      <c r="D1021" s="234" t="s">
        <v>185</v>
      </c>
      <c r="E1021" s="235" t="s">
        <v>22</v>
      </c>
      <c r="F1021" s="236" t="s">
        <v>1557</v>
      </c>
      <c r="G1021" s="233"/>
      <c r="H1021" s="237">
        <v>1.692</v>
      </c>
      <c r="I1021" s="238"/>
      <c r="J1021" s="233"/>
      <c r="K1021" s="233"/>
      <c r="L1021" s="239"/>
      <c r="M1021" s="240"/>
      <c r="N1021" s="241"/>
      <c r="O1021" s="241"/>
      <c r="P1021" s="241"/>
      <c r="Q1021" s="241"/>
      <c r="R1021" s="241"/>
      <c r="S1021" s="241"/>
      <c r="T1021" s="242"/>
      <c r="AT1021" s="243" t="s">
        <v>185</v>
      </c>
      <c r="AU1021" s="243" t="s">
        <v>87</v>
      </c>
      <c r="AV1021" s="11" t="s">
        <v>87</v>
      </c>
      <c r="AW1021" s="11" t="s">
        <v>41</v>
      </c>
      <c r="AX1021" s="11" t="s">
        <v>78</v>
      </c>
      <c r="AY1021" s="243" t="s">
        <v>168</v>
      </c>
    </row>
    <row r="1022" s="1" customFormat="1" ht="38.25" customHeight="1">
      <c r="B1022" s="45"/>
      <c r="C1022" s="220" t="s">
        <v>1558</v>
      </c>
      <c r="D1022" s="220" t="s">
        <v>170</v>
      </c>
      <c r="E1022" s="221" t="s">
        <v>1559</v>
      </c>
      <c r="F1022" s="222" t="s">
        <v>1560</v>
      </c>
      <c r="G1022" s="223" t="s">
        <v>183</v>
      </c>
      <c r="H1022" s="224">
        <v>2.04</v>
      </c>
      <c r="I1022" s="225"/>
      <c r="J1022" s="226">
        <f>ROUND(I1022*H1022,2)</f>
        <v>0</v>
      </c>
      <c r="K1022" s="222" t="s">
        <v>174</v>
      </c>
      <c r="L1022" s="71"/>
      <c r="M1022" s="227" t="s">
        <v>22</v>
      </c>
      <c r="N1022" s="228" t="s">
        <v>49</v>
      </c>
      <c r="O1022" s="46"/>
      <c r="P1022" s="229">
        <f>O1022*H1022</f>
        <v>0</v>
      </c>
      <c r="Q1022" s="229">
        <v>0</v>
      </c>
      <c r="R1022" s="229">
        <f>Q1022*H1022</f>
        <v>0</v>
      </c>
      <c r="S1022" s="229">
        <v>1.8</v>
      </c>
      <c r="T1022" s="230">
        <f>S1022*H1022</f>
        <v>3.6720000000000002</v>
      </c>
      <c r="AR1022" s="23" t="s">
        <v>175</v>
      </c>
      <c r="AT1022" s="23" t="s">
        <v>170</v>
      </c>
      <c r="AU1022" s="23" t="s">
        <v>87</v>
      </c>
      <c r="AY1022" s="23" t="s">
        <v>168</v>
      </c>
      <c r="BE1022" s="231">
        <f>IF(N1022="základní",J1022,0)</f>
        <v>0</v>
      </c>
      <c r="BF1022" s="231">
        <f>IF(N1022="snížená",J1022,0)</f>
        <v>0</v>
      </c>
      <c r="BG1022" s="231">
        <f>IF(N1022="zákl. přenesená",J1022,0)</f>
        <v>0</v>
      </c>
      <c r="BH1022" s="231">
        <f>IF(N1022="sníž. přenesená",J1022,0)</f>
        <v>0</v>
      </c>
      <c r="BI1022" s="231">
        <f>IF(N1022="nulová",J1022,0)</f>
        <v>0</v>
      </c>
      <c r="BJ1022" s="23" t="s">
        <v>24</v>
      </c>
      <c r="BK1022" s="231">
        <f>ROUND(I1022*H1022,2)</f>
        <v>0</v>
      </c>
      <c r="BL1022" s="23" t="s">
        <v>175</v>
      </c>
      <c r="BM1022" s="23" t="s">
        <v>1561</v>
      </c>
    </row>
    <row r="1023" s="12" customFormat="1">
      <c r="B1023" s="244"/>
      <c r="C1023" s="245"/>
      <c r="D1023" s="234" t="s">
        <v>185</v>
      </c>
      <c r="E1023" s="246" t="s">
        <v>22</v>
      </c>
      <c r="F1023" s="247" t="s">
        <v>1562</v>
      </c>
      <c r="G1023" s="245"/>
      <c r="H1023" s="246" t="s">
        <v>22</v>
      </c>
      <c r="I1023" s="248"/>
      <c r="J1023" s="245"/>
      <c r="K1023" s="245"/>
      <c r="L1023" s="249"/>
      <c r="M1023" s="250"/>
      <c r="N1023" s="251"/>
      <c r="O1023" s="251"/>
      <c r="P1023" s="251"/>
      <c r="Q1023" s="251"/>
      <c r="R1023" s="251"/>
      <c r="S1023" s="251"/>
      <c r="T1023" s="252"/>
      <c r="AT1023" s="253" t="s">
        <v>185</v>
      </c>
      <c r="AU1023" s="253" t="s">
        <v>87</v>
      </c>
      <c r="AV1023" s="12" t="s">
        <v>24</v>
      </c>
      <c r="AW1023" s="12" t="s">
        <v>41</v>
      </c>
      <c r="AX1023" s="12" t="s">
        <v>78</v>
      </c>
      <c r="AY1023" s="253" t="s">
        <v>168</v>
      </c>
    </row>
    <row r="1024" s="11" customFormat="1">
      <c r="B1024" s="232"/>
      <c r="C1024" s="233"/>
      <c r="D1024" s="234" t="s">
        <v>185</v>
      </c>
      <c r="E1024" s="235" t="s">
        <v>22</v>
      </c>
      <c r="F1024" s="236" t="s">
        <v>1563</v>
      </c>
      <c r="G1024" s="233"/>
      <c r="H1024" s="237">
        <v>2.04</v>
      </c>
      <c r="I1024" s="238"/>
      <c r="J1024" s="233"/>
      <c r="K1024" s="233"/>
      <c r="L1024" s="239"/>
      <c r="M1024" s="240"/>
      <c r="N1024" s="241"/>
      <c r="O1024" s="241"/>
      <c r="P1024" s="241"/>
      <c r="Q1024" s="241"/>
      <c r="R1024" s="241"/>
      <c r="S1024" s="241"/>
      <c r="T1024" s="242"/>
      <c r="AT1024" s="243" t="s">
        <v>185</v>
      </c>
      <c r="AU1024" s="243" t="s">
        <v>87</v>
      </c>
      <c r="AV1024" s="11" t="s">
        <v>87</v>
      </c>
      <c r="AW1024" s="11" t="s">
        <v>41</v>
      </c>
      <c r="AX1024" s="11" t="s">
        <v>78</v>
      </c>
      <c r="AY1024" s="243" t="s">
        <v>168</v>
      </c>
    </row>
    <row r="1025" s="1" customFormat="1" ht="38.25" customHeight="1">
      <c r="B1025" s="45"/>
      <c r="C1025" s="220" t="s">
        <v>1564</v>
      </c>
      <c r="D1025" s="220" t="s">
        <v>170</v>
      </c>
      <c r="E1025" s="221" t="s">
        <v>1565</v>
      </c>
      <c r="F1025" s="222" t="s">
        <v>1566</v>
      </c>
      <c r="G1025" s="223" t="s">
        <v>183</v>
      </c>
      <c r="H1025" s="224">
        <v>3.2400000000000002</v>
      </c>
      <c r="I1025" s="225"/>
      <c r="J1025" s="226">
        <f>ROUND(I1025*H1025,2)</f>
        <v>0</v>
      </c>
      <c r="K1025" s="222" t="s">
        <v>174</v>
      </c>
      <c r="L1025" s="71"/>
      <c r="M1025" s="227" t="s">
        <v>22</v>
      </c>
      <c r="N1025" s="228" t="s">
        <v>49</v>
      </c>
      <c r="O1025" s="46"/>
      <c r="P1025" s="229">
        <f>O1025*H1025</f>
        <v>0</v>
      </c>
      <c r="Q1025" s="229">
        <v>0</v>
      </c>
      <c r="R1025" s="229">
        <f>Q1025*H1025</f>
        <v>0</v>
      </c>
      <c r="S1025" s="229">
        <v>1.95</v>
      </c>
      <c r="T1025" s="230">
        <f>S1025*H1025</f>
        <v>6.3180000000000005</v>
      </c>
      <c r="AR1025" s="23" t="s">
        <v>175</v>
      </c>
      <c r="AT1025" s="23" t="s">
        <v>170</v>
      </c>
      <c r="AU1025" s="23" t="s">
        <v>87</v>
      </c>
      <c r="AY1025" s="23" t="s">
        <v>168</v>
      </c>
      <c r="BE1025" s="231">
        <f>IF(N1025="základní",J1025,0)</f>
        <v>0</v>
      </c>
      <c r="BF1025" s="231">
        <f>IF(N1025="snížená",J1025,0)</f>
        <v>0</v>
      </c>
      <c r="BG1025" s="231">
        <f>IF(N1025="zákl. přenesená",J1025,0)</f>
        <v>0</v>
      </c>
      <c r="BH1025" s="231">
        <f>IF(N1025="sníž. přenesená",J1025,0)</f>
        <v>0</v>
      </c>
      <c r="BI1025" s="231">
        <f>IF(N1025="nulová",J1025,0)</f>
        <v>0</v>
      </c>
      <c r="BJ1025" s="23" t="s">
        <v>24</v>
      </c>
      <c r="BK1025" s="231">
        <f>ROUND(I1025*H1025,2)</f>
        <v>0</v>
      </c>
      <c r="BL1025" s="23" t="s">
        <v>175</v>
      </c>
      <c r="BM1025" s="23" t="s">
        <v>1567</v>
      </c>
    </row>
    <row r="1026" s="11" customFormat="1">
      <c r="B1026" s="232"/>
      <c r="C1026" s="233"/>
      <c r="D1026" s="234" t="s">
        <v>185</v>
      </c>
      <c r="E1026" s="235" t="s">
        <v>22</v>
      </c>
      <c r="F1026" s="236" t="s">
        <v>1568</v>
      </c>
      <c r="G1026" s="233"/>
      <c r="H1026" s="237">
        <v>2.4300000000000002</v>
      </c>
      <c r="I1026" s="238"/>
      <c r="J1026" s="233"/>
      <c r="K1026" s="233"/>
      <c r="L1026" s="239"/>
      <c r="M1026" s="240"/>
      <c r="N1026" s="241"/>
      <c r="O1026" s="241"/>
      <c r="P1026" s="241"/>
      <c r="Q1026" s="241"/>
      <c r="R1026" s="241"/>
      <c r="S1026" s="241"/>
      <c r="T1026" s="242"/>
      <c r="AT1026" s="243" t="s">
        <v>185</v>
      </c>
      <c r="AU1026" s="243" t="s">
        <v>87</v>
      </c>
      <c r="AV1026" s="11" t="s">
        <v>87</v>
      </c>
      <c r="AW1026" s="11" t="s">
        <v>41</v>
      </c>
      <c r="AX1026" s="11" t="s">
        <v>78</v>
      </c>
      <c r="AY1026" s="243" t="s">
        <v>168</v>
      </c>
    </row>
    <row r="1027" s="11" customFormat="1">
      <c r="B1027" s="232"/>
      <c r="C1027" s="233"/>
      <c r="D1027" s="234" t="s">
        <v>185</v>
      </c>
      <c r="E1027" s="235" t="s">
        <v>22</v>
      </c>
      <c r="F1027" s="236" t="s">
        <v>1569</v>
      </c>
      <c r="G1027" s="233"/>
      <c r="H1027" s="237">
        <v>0.81000000000000005</v>
      </c>
      <c r="I1027" s="238"/>
      <c r="J1027" s="233"/>
      <c r="K1027" s="233"/>
      <c r="L1027" s="239"/>
      <c r="M1027" s="240"/>
      <c r="N1027" s="241"/>
      <c r="O1027" s="241"/>
      <c r="P1027" s="241"/>
      <c r="Q1027" s="241"/>
      <c r="R1027" s="241"/>
      <c r="S1027" s="241"/>
      <c r="T1027" s="242"/>
      <c r="AT1027" s="243" t="s">
        <v>185</v>
      </c>
      <c r="AU1027" s="243" t="s">
        <v>87</v>
      </c>
      <c r="AV1027" s="11" t="s">
        <v>87</v>
      </c>
      <c r="AW1027" s="11" t="s">
        <v>41</v>
      </c>
      <c r="AX1027" s="11" t="s">
        <v>78</v>
      </c>
      <c r="AY1027" s="243" t="s">
        <v>168</v>
      </c>
    </row>
    <row r="1028" s="1" customFormat="1" ht="38.25" customHeight="1">
      <c r="B1028" s="45"/>
      <c r="C1028" s="220" t="s">
        <v>1570</v>
      </c>
      <c r="D1028" s="220" t="s">
        <v>170</v>
      </c>
      <c r="E1028" s="221" t="s">
        <v>1571</v>
      </c>
      <c r="F1028" s="222" t="s">
        <v>1572</v>
      </c>
      <c r="G1028" s="223" t="s">
        <v>183</v>
      </c>
      <c r="H1028" s="224">
        <v>7.9880000000000004</v>
      </c>
      <c r="I1028" s="225"/>
      <c r="J1028" s="226">
        <f>ROUND(I1028*H1028,2)</f>
        <v>0</v>
      </c>
      <c r="K1028" s="222" t="s">
        <v>174</v>
      </c>
      <c r="L1028" s="71"/>
      <c r="M1028" s="227" t="s">
        <v>22</v>
      </c>
      <c r="N1028" s="228" t="s">
        <v>49</v>
      </c>
      <c r="O1028" s="46"/>
      <c r="P1028" s="229">
        <f>O1028*H1028</f>
        <v>0</v>
      </c>
      <c r="Q1028" s="229">
        <v>0</v>
      </c>
      <c r="R1028" s="229">
        <f>Q1028*H1028</f>
        <v>0</v>
      </c>
      <c r="S1028" s="229">
        <v>1.95</v>
      </c>
      <c r="T1028" s="230">
        <f>S1028*H1028</f>
        <v>15.576600000000001</v>
      </c>
      <c r="AR1028" s="23" t="s">
        <v>175</v>
      </c>
      <c r="AT1028" s="23" t="s">
        <v>170</v>
      </c>
      <c r="AU1028" s="23" t="s">
        <v>87</v>
      </c>
      <c r="AY1028" s="23" t="s">
        <v>168</v>
      </c>
      <c r="BE1028" s="231">
        <f>IF(N1028="základní",J1028,0)</f>
        <v>0</v>
      </c>
      <c r="BF1028" s="231">
        <f>IF(N1028="snížená",J1028,0)</f>
        <v>0</v>
      </c>
      <c r="BG1028" s="231">
        <f>IF(N1028="zákl. přenesená",J1028,0)</f>
        <v>0</v>
      </c>
      <c r="BH1028" s="231">
        <f>IF(N1028="sníž. přenesená",J1028,0)</f>
        <v>0</v>
      </c>
      <c r="BI1028" s="231">
        <f>IF(N1028="nulová",J1028,0)</f>
        <v>0</v>
      </c>
      <c r="BJ1028" s="23" t="s">
        <v>24</v>
      </c>
      <c r="BK1028" s="231">
        <f>ROUND(I1028*H1028,2)</f>
        <v>0</v>
      </c>
      <c r="BL1028" s="23" t="s">
        <v>175</v>
      </c>
      <c r="BM1028" s="23" t="s">
        <v>1573</v>
      </c>
    </row>
    <row r="1029" s="11" customFormat="1">
      <c r="B1029" s="232"/>
      <c r="C1029" s="233"/>
      <c r="D1029" s="234" t="s">
        <v>185</v>
      </c>
      <c r="E1029" s="235" t="s">
        <v>22</v>
      </c>
      <c r="F1029" s="236" t="s">
        <v>1574</v>
      </c>
      <c r="G1029" s="233"/>
      <c r="H1029" s="237">
        <v>1.046</v>
      </c>
      <c r="I1029" s="238"/>
      <c r="J1029" s="233"/>
      <c r="K1029" s="233"/>
      <c r="L1029" s="239"/>
      <c r="M1029" s="240"/>
      <c r="N1029" s="241"/>
      <c r="O1029" s="241"/>
      <c r="P1029" s="241"/>
      <c r="Q1029" s="241"/>
      <c r="R1029" s="241"/>
      <c r="S1029" s="241"/>
      <c r="T1029" s="242"/>
      <c r="AT1029" s="243" t="s">
        <v>185</v>
      </c>
      <c r="AU1029" s="243" t="s">
        <v>87</v>
      </c>
      <c r="AV1029" s="11" t="s">
        <v>87</v>
      </c>
      <c r="AW1029" s="11" t="s">
        <v>41</v>
      </c>
      <c r="AX1029" s="11" t="s">
        <v>78</v>
      </c>
      <c r="AY1029" s="243" t="s">
        <v>168</v>
      </c>
    </row>
    <row r="1030" s="11" customFormat="1">
      <c r="B1030" s="232"/>
      <c r="C1030" s="233"/>
      <c r="D1030" s="234" t="s">
        <v>185</v>
      </c>
      <c r="E1030" s="235" t="s">
        <v>22</v>
      </c>
      <c r="F1030" s="236" t="s">
        <v>1575</v>
      </c>
      <c r="G1030" s="233"/>
      <c r="H1030" s="237">
        <v>0.84399999999999997</v>
      </c>
      <c r="I1030" s="238"/>
      <c r="J1030" s="233"/>
      <c r="K1030" s="233"/>
      <c r="L1030" s="239"/>
      <c r="M1030" s="240"/>
      <c r="N1030" s="241"/>
      <c r="O1030" s="241"/>
      <c r="P1030" s="241"/>
      <c r="Q1030" s="241"/>
      <c r="R1030" s="241"/>
      <c r="S1030" s="241"/>
      <c r="T1030" s="242"/>
      <c r="AT1030" s="243" t="s">
        <v>185</v>
      </c>
      <c r="AU1030" s="243" t="s">
        <v>87</v>
      </c>
      <c r="AV1030" s="11" t="s">
        <v>87</v>
      </c>
      <c r="AW1030" s="11" t="s">
        <v>41</v>
      </c>
      <c r="AX1030" s="11" t="s">
        <v>78</v>
      </c>
      <c r="AY1030" s="243" t="s">
        <v>168</v>
      </c>
    </row>
    <row r="1031" s="11" customFormat="1">
      <c r="B1031" s="232"/>
      <c r="C1031" s="233"/>
      <c r="D1031" s="234" t="s">
        <v>185</v>
      </c>
      <c r="E1031" s="235" t="s">
        <v>22</v>
      </c>
      <c r="F1031" s="236" t="s">
        <v>1576</v>
      </c>
      <c r="G1031" s="233"/>
      <c r="H1031" s="237">
        <v>1.5189999999999999</v>
      </c>
      <c r="I1031" s="238"/>
      <c r="J1031" s="233"/>
      <c r="K1031" s="233"/>
      <c r="L1031" s="239"/>
      <c r="M1031" s="240"/>
      <c r="N1031" s="241"/>
      <c r="O1031" s="241"/>
      <c r="P1031" s="241"/>
      <c r="Q1031" s="241"/>
      <c r="R1031" s="241"/>
      <c r="S1031" s="241"/>
      <c r="T1031" s="242"/>
      <c r="AT1031" s="243" t="s">
        <v>185</v>
      </c>
      <c r="AU1031" s="243" t="s">
        <v>87</v>
      </c>
      <c r="AV1031" s="11" t="s">
        <v>87</v>
      </c>
      <c r="AW1031" s="11" t="s">
        <v>41</v>
      </c>
      <c r="AX1031" s="11" t="s">
        <v>78</v>
      </c>
      <c r="AY1031" s="243" t="s">
        <v>168</v>
      </c>
    </row>
    <row r="1032" s="11" customFormat="1">
      <c r="B1032" s="232"/>
      <c r="C1032" s="233"/>
      <c r="D1032" s="234" t="s">
        <v>185</v>
      </c>
      <c r="E1032" s="235" t="s">
        <v>22</v>
      </c>
      <c r="F1032" s="236" t="s">
        <v>1577</v>
      </c>
      <c r="G1032" s="233"/>
      <c r="H1032" s="237">
        <v>0.86599999999999999</v>
      </c>
      <c r="I1032" s="238"/>
      <c r="J1032" s="233"/>
      <c r="K1032" s="233"/>
      <c r="L1032" s="239"/>
      <c r="M1032" s="240"/>
      <c r="N1032" s="241"/>
      <c r="O1032" s="241"/>
      <c r="P1032" s="241"/>
      <c r="Q1032" s="241"/>
      <c r="R1032" s="241"/>
      <c r="S1032" s="241"/>
      <c r="T1032" s="242"/>
      <c r="AT1032" s="243" t="s">
        <v>185</v>
      </c>
      <c r="AU1032" s="243" t="s">
        <v>87</v>
      </c>
      <c r="AV1032" s="11" t="s">
        <v>87</v>
      </c>
      <c r="AW1032" s="11" t="s">
        <v>41</v>
      </c>
      <c r="AX1032" s="11" t="s">
        <v>78</v>
      </c>
      <c r="AY1032" s="243" t="s">
        <v>168</v>
      </c>
    </row>
    <row r="1033" s="11" customFormat="1">
      <c r="B1033" s="232"/>
      <c r="C1033" s="233"/>
      <c r="D1033" s="234" t="s">
        <v>185</v>
      </c>
      <c r="E1033" s="235" t="s">
        <v>22</v>
      </c>
      <c r="F1033" s="236" t="s">
        <v>1578</v>
      </c>
      <c r="G1033" s="233"/>
      <c r="H1033" s="237">
        <v>2.0249999999999999</v>
      </c>
      <c r="I1033" s="238"/>
      <c r="J1033" s="233"/>
      <c r="K1033" s="233"/>
      <c r="L1033" s="239"/>
      <c r="M1033" s="240"/>
      <c r="N1033" s="241"/>
      <c r="O1033" s="241"/>
      <c r="P1033" s="241"/>
      <c r="Q1033" s="241"/>
      <c r="R1033" s="241"/>
      <c r="S1033" s="241"/>
      <c r="T1033" s="242"/>
      <c r="AT1033" s="243" t="s">
        <v>185</v>
      </c>
      <c r="AU1033" s="243" t="s">
        <v>87</v>
      </c>
      <c r="AV1033" s="11" t="s">
        <v>87</v>
      </c>
      <c r="AW1033" s="11" t="s">
        <v>41</v>
      </c>
      <c r="AX1033" s="11" t="s">
        <v>78</v>
      </c>
      <c r="AY1033" s="243" t="s">
        <v>168</v>
      </c>
    </row>
    <row r="1034" s="11" customFormat="1">
      <c r="B1034" s="232"/>
      <c r="C1034" s="233"/>
      <c r="D1034" s="234" t="s">
        <v>185</v>
      </c>
      <c r="E1034" s="235" t="s">
        <v>22</v>
      </c>
      <c r="F1034" s="236" t="s">
        <v>1579</v>
      </c>
      <c r="G1034" s="233"/>
      <c r="H1034" s="237">
        <v>1.6879999999999999</v>
      </c>
      <c r="I1034" s="238"/>
      <c r="J1034" s="233"/>
      <c r="K1034" s="233"/>
      <c r="L1034" s="239"/>
      <c r="M1034" s="240"/>
      <c r="N1034" s="241"/>
      <c r="O1034" s="241"/>
      <c r="P1034" s="241"/>
      <c r="Q1034" s="241"/>
      <c r="R1034" s="241"/>
      <c r="S1034" s="241"/>
      <c r="T1034" s="242"/>
      <c r="AT1034" s="243" t="s">
        <v>185</v>
      </c>
      <c r="AU1034" s="243" t="s">
        <v>87</v>
      </c>
      <c r="AV1034" s="11" t="s">
        <v>87</v>
      </c>
      <c r="AW1034" s="11" t="s">
        <v>41</v>
      </c>
      <c r="AX1034" s="11" t="s">
        <v>78</v>
      </c>
      <c r="AY1034" s="243" t="s">
        <v>168</v>
      </c>
    </row>
    <row r="1035" s="1" customFormat="1" ht="16.5" customHeight="1">
      <c r="B1035" s="45"/>
      <c r="C1035" s="220" t="s">
        <v>1580</v>
      </c>
      <c r="D1035" s="220" t="s">
        <v>170</v>
      </c>
      <c r="E1035" s="221" t="s">
        <v>1581</v>
      </c>
      <c r="F1035" s="222" t="s">
        <v>1582</v>
      </c>
      <c r="G1035" s="223" t="s">
        <v>350</v>
      </c>
      <c r="H1035" s="224">
        <v>12.25</v>
      </c>
      <c r="I1035" s="225"/>
      <c r="J1035" s="226">
        <f>ROUND(I1035*H1035,2)</f>
        <v>0</v>
      </c>
      <c r="K1035" s="222" t="s">
        <v>174</v>
      </c>
      <c r="L1035" s="71"/>
      <c r="M1035" s="227" t="s">
        <v>22</v>
      </c>
      <c r="N1035" s="228" t="s">
        <v>49</v>
      </c>
      <c r="O1035" s="46"/>
      <c r="P1035" s="229">
        <f>O1035*H1035</f>
        <v>0</v>
      </c>
      <c r="Q1035" s="229">
        <v>0</v>
      </c>
      <c r="R1035" s="229">
        <f>Q1035*H1035</f>
        <v>0</v>
      </c>
      <c r="S1035" s="229">
        <v>0.070000000000000007</v>
      </c>
      <c r="T1035" s="230">
        <f>S1035*H1035</f>
        <v>0.85750000000000004</v>
      </c>
      <c r="AR1035" s="23" t="s">
        <v>175</v>
      </c>
      <c r="AT1035" s="23" t="s">
        <v>170</v>
      </c>
      <c r="AU1035" s="23" t="s">
        <v>87</v>
      </c>
      <c r="AY1035" s="23" t="s">
        <v>168</v>
      </c>
      <c r="BE1035" s="231">
        <f>IF(N1035="základní",J1035,0)</f>
        <v>0</v>
      </c>
      <c r="BF1035" s="231">
        <f>IF(N1035="snížená",J1035,0)</f>
        <v>0</v>
      </c>
      <c r="BG1035" s="231">
        <f>IF(N1035="zákl. přenesená",J1035,0)</f>
        <v>0</v>
      </c>
      <c r="BH1035" s="231">
        <f>IF(N1035="sníž. přenesená",J1035,0)</f>
        <v>0</v>
      </c>
      <c r="BI1035" s="231">
        <f>IF(N1035="nulová",J1035,0)</f>
        <v>0</v>
      </c>
      <c r="BJ1035" s="23" t="s">
        <v>24</v>
      </c>
      <c r="BK1035" s="231">
        <f>ROUND(I1035*H1035,2)</f>
        <v>0</v>
      </c>
      <c r="BL1035" s="23" t="s">
        <v>175</v>
      </c>
      <c r="BM1035" s="23" t="s">
        <v>1583</v>
      </c>
    </row>
    <row r="1036" s="12" customFormat="1">
      <c r="B1036" s="244"/>
      <c r="C1036" s="245"/>
      <c r="D1036" s="234" t="s">
        <v>185</v>
      </c>
      <c r="E1036" s="246" t="s">
        <v>22</v>
      </c>
      <c r="F1036" s="247" t="s">
        <v>1584</v>
      </c>
      <c r="G1036" s="245"/>
      <c r="H1036" s="246" t="s">
        <v>22</v>
      </c>
      <c r="I1036" s="248"/>
      <c r="J1036" s="245"/>
      <c r="K1036" s="245"/>
      <c r="L1036" s="249"/>
      <c r="M1036" s="250"/>
      <c r="N1036" s="251"/>
      <c r="O1036" s="251"/>
      <c r="P1036" s="251"/>
      <c r="Q1036" s="251"/>
      <c r="R1036" s="251"/>
      <c r="S1036" s="251"/>
      <c r="T1036" s="252"/>
      <c r="AT1036" s="253" t="s">
        <v>185</v>
      </c>
      <c r="AU1036" s="253" t="s">
        <v>87</v>
      </c>
      <c r="AV1036" s="12" t="s">
        <v>24</v>
      </c>
      <c r="AW1036" s="12" t="s">
        <v>41</v>
      </c>
      <c r="AX1036" s="12" t="s">
        <v>78</v>
      </c>
      <c r="AY1036" s="253" t="s">
        <v>168</v>
      </c>
    </row>
    <row r="1037" s="11" customFormat="1">
      <c r="B1037" s="232"/>
      <c r="C1037" s="233"/>
      <c r="D1037" s="234" t="s">
        <v>185</v>
      </c>
      <c r="E1037" s="235" t="s">
        <v>22</v>
      </c>
      <c r="F1037" s="236" t="s">
        <v>1585</v>
      </c>
      <c r="G1037" s="233"/>
      <c r="H1037" s="237">
        <v>12.25</v>
      </c>
      <c r="I1037" s="238"/>
      <c r="J1037" s="233"/>
      <c r="K1037" s="233"/>
      <c r="L1037" s="239"/>
      <c r="M1037" s="240"/>
      <c r="N1037" s="241"/>
      <c r="O1037" s="241"/>
      <c r="P1037" s="241"/>
      <c r="Q1037" s="241"/>
      <c r="R1037" s="241"/>
      <c r="S1037" s="241"/>
      <c r="T1037" s="242"/>
      <c r="AT1037" s="243" t="s">
        <v>185</v>
      </c>
      <c r="AU1037" s="243" t="s">
        <v>87</v>
      </c>
      <c r="AV1037" s="11" t="s">
        <v>87</v>
      </c>
      <c r="AW1037" s="11" t="s">
        <v>41</v>
      </c>
      <c r="AX1037" s="11" t="s">
        <v>78</v>
      </c>
      <c r="AY1037" s="243" t="s">
        <v>168</v>
      </c>
    </row>
    <row r="1038" s="1" customFormat="1" ht="16.5" customHeight="1">
      <c r="B1038" s="45"/>
      <c r="C1038" s="220" t="s">
        <v>1586</v>
      </c>
      <c r="D1038" s="220" t="s">
        <v>170</v>
      </c>
      <c r="E1038" s="221" t="s">
        <v>1587</v>
      </c>
      <c r="F1038" s="222" t="s">
        <v>1588</v>
      </c>
      <c r="G1038" s="223" t="s">
        <v>183</v>
      </c>
      <c r="H1038" s="224">
        <v>0.92200000000000004</v>
      </c>
      <c r="I1038" s="225"/>
      <c r="J1038" s="226">
        <f>ROUND(I1038*H1038,2)</f>
        <v>0</v>
      </c>
      <c r="K1038" s="222" t="s">
        <v>174</v>
      </c>
      <c r="L1038" s="71"/>
      <c r="M1038" s="227" t="s">
        <v>22</v>
      </c>
      <c r="N1038" s="228" t="s">
        <v>49</v>
      </c>
      <c r="O1038" s="46"/>
      <c r="P1038" s="229">
        <f>O1038*H1038</f>
        <v>0</v>
      </c>
      <c r="Q1038" s="229">
        <v>0</v>
      </c>
      <c r="R1038" s="229">
        <f>Q1038*H1038</f>
        <v>0</v>
      </c>
      <c r="S1038" s="229">
        <v>2.3999999999999999</v>
      </c>
      <c r="T1038" s="230">
        <f>S1038*H1038</f>
        <v>2.2128000000000001</v>
      </c>
      <c r="AR1038" s="23" t="s">
        <v>175</v>
      </c>
      <c r="AT1038" s="23" t="s">
        <v>170</v>
      </c>
      <c r="AU1038" s="23" t="s">
        <v>87</v>
      </c>
      <c r="AY1038" s="23" t="s">
        <v>168</v>
      </c>
      <c r="BE1038" s="231">
        <f>IF(N1038="základní",J1038,0)</f>
        <v>0</v>
      </c>
      <c r="BF1038" s="231">
        <f>IF(N1038="snížená",J1038,0)</f>
        <v>0</v>
      </c>
      <c r="BG1038" s="231">
        <f>IF(N1038="zákl. přenesená",J1038,0)</f>
        <v>0</v>
      </c>
      <c r="BH1038" s="231">
        <f>IF(N1038="sníž. přenesená",J1038,0)</f>
        <v>0</v>
      </c>
      <c r="BI1038" s="231">
        <f>IF(N1038="nulová",J1038,0)</f>
        <v>0</v>
      </c>
      <c r="BJ1038" s="23" t="s">
        <v>24</v>
      </c>
      <c r="BK1038" s="231">
        <f>ROUND(I1038*H1038,2)</f>
        <v>0</v>
      </c>
      <c r="BL1038" s="23" t="s">
        <v>175</v>
      </c>
      <c r="BM1038" s="23" t="s">
        <v>1589</v>
      </c>
    </row>
    <row r="1039" s="12" customFormat="1">
      <c r="B1039" s="244"/>
      <c r="C1039" s="245"/>
      <c r="D1039" s="234" t="s">
        <v>185</v>
      </c>
      <c r="E1039" s="246" t="s">
        <v>22</v>
      </c>
      <c r="F1039" s="247" t="s">
        <v>1590</v>
      </c>
      <c r="G1039" s="245"/>
      <c r="H1039" s="246" t="s">
        <v>22</v>
      </c>
      <c r="I1039" s="248"/>
      <c r="J1039" s="245"/>
      <c r="K1039" s="245"/>
      <c r="L1039" s="249"/>
      <c r="M1039" s="250"/>
      <c r="N1039" s="251"/>
      <c r="O1039" s="251"/>
      <c r="P1039" s="251"/>
      <c r="Q1039" s="251"/>
      <c r="R1039" s="251"/>
      <c r="S1039" s="251"/>
      <c r="T1039" s="252"/>
      <c r="AT1039" s="253" t="s">
        <v>185</v>
      </c>
      <c r="AU1039" s="253" t="s">
        <v>87</v>
      </c>
      <c r="AV1039" s="12" t="s">
        <v>24</v>
      </c>
      <c r="AW1039" s="12" t="s">
        <v>41</v>
      </c>
      <c r="AX1039" s="12" t="s">
        <v>78</v>
      </c>
      <c r="AY1039" s="253" t="s">
        <v>168</v>
      </c>
    </row>
    <row r="1040" s="11" customFormat="1">
      <c r="B1040" s="232"/>
      <c r="C1040" s="233"/>
      <c r="D1040" s="234" t="s">
        <v>185</v>
      </c>
      <c r="E1040" s="235" t="s">
        <v>22</v>
      </c>
      <c r="F1040" s="236" t="s">
        <v>1591</v>
      </c>
      <c r="G1040" s="233"/>
      <c r="H1040" s="237">
        <v>0.92200000000000004</v>
      </c>
      <c r="I1040" s="238"/>
      <c r="J1040" s="233"/>
      <c r="K1040" s="233"/>
      <c r="L1040" s="239"/>
      <c r="M1040" s="240"/>
      <c r="N1040" s="241"/>
      <c r="O1040" s="241"/>
      <c r="P1040" s="241"/>
      <c r="Q1040" s="241"/>
      <c r="R1040" s="241"/>
      <c r="S1040" s="241"/>
      <c r="T1040" s="242"/>
      <c r="AT1040" s="243" t="s">
        <v>185</v>
      </c>
      <c r="AU1040" s="243" t="s">
        <v>87</v>
      </c>
      <c r="AV1040" s="11" t="s">
        <v>87</v>
      </c>
      <c r="AW1040" s="11" t="s">
        <v>41</v>
      </c>
      <c r="AX1040" s="11" t="s">
        <v>78</v>
      </c>
      <c r="AY1040" s="243" t="s">
        <v>168</v>
      </c>
    </row>
    <row r="1041" s="1" customFormat="1" ht="16.5" customHeight="1">
      <c r="B1041" s="45"/>
      <c r="C1041" s="220" t="s">
        <v>1592</v>
      </c>
      <c r="D1041" s="220" t="s">
        <v>170</v>
      </c>
      <c r="E1041" s="221" t="s">
        <v>1593</v>
      </c>
      <c r="F1041" s="222" t="s">
        <v>1594</v>
      </c>
      <c r="G1041" s="223" t="s">
        <v>183</v>
      </c>
      <c r="H1041" s="224">
        <v>0.72699999999999998</v>
      </c>
      <c r="I1041" s="225"/>
      <c r="J1041" s="226">
        <f>ROUND(I1041*H1041,2)</f>
        <v>0</v>
      </c>
      <c r="K1041" s="222" t="s">
        <v>174</v>
      </c>
      <c r="L1041" s="71"/>
      <c r="M1041" s="227" t="s">
        <v>22</v>
      </c>
      <c r="N1041" s="228" t="s">
        <v>49</v>
      </c>
      <c r="O1041" s="46"/>
      <c r="P1041" s="229">
        <f>O1041*H1041</f>
        <v>0</v>
      </c>
      <c r="Q1041" s="229">
        <v>0</v>
      </c>
      <c r="R1041" s="229">
        <f>Q1041*H1041</f>
        <v>0</v>
      </c>
      <c r="S1041" s="229">
        <v>2.3999999999999999</v>
      </c>
      <c r="T1041" s="230">
        <f>S1041*H1041</f>
        <v>1.7447999999999999</v>
      </c>
      <c r="AR1041" s="23" t="s">
        <v>175</v>
      </c>
      <c r="AT1041" s="23" t="s">
        <v>170</v>
      </c>
      <c r="AU1041" s="23" t="s">
        <v>87</v>
      </c>
      <c r="AY1041" s="23" t="s">
        <v>168</v>
      </c>
      <c r="BE1041" s="231">
        <f>IF(N1041="základní",J1041,0)</f>
        <v>0</v>
      </c>
      <c r="BF1041" s="231">
        <f>IF(N1041="snížená",J1041,0)</f>
        <v>0</v>
      </c>
      <c r="BG1041" s="231">
        <f>IF(N1041="zákl. přenesená",J1041,0)</f>
        <v>0</v>
      </c>
      <c r="BH1041" s="231">
        <f>IF(N1041="sníž. přenesená",J1041,0)</f>
        <v>0</v>
      </c>
      <c r="BI1041" s="231">
        <f>IF(N1041="nulová",J1041,0)</f>
        <v>0</v>
      </c>
      <c r="BJ1041" s="23" t="s">
        <v>24</v>
      </c>
      <c r="BK1041" s="231">
        <f>ROUND(I1041*H1041,2)</f>
        <v>0</v>
      </c>
      <c r="BL1041" s="23" t="s">
        <v>175</v>
      </c>
      <c r="BM1041" s="23" t="s">
        <v>1595</v>
      </c>
    </row>
    <row r="1042" s="12" customFormat="1">
      <c r="B1042" s="244"/>
      <c r="C1042" s="245"/>
      <c r="D1042" s="234" t="s">
        <v>185</v>
      </c>
      <c r="E1042" s="246" t="s">
        <v>22</v>
      </c>
      <c r="F1042" s="247" t="s">
        <v>1596</v>
      </c>
      <c r="G1042" s="245"/>
      <c r="H1042" s="246" t="s">
        <v>22</v>
      </c>
      <c r="I1042" s="248"/>
      <c r="J1042" s="245"/>
      <c r="K1042" s="245"/>
      <c r="L1042" s="249"/>
      <c r="M1042" s="250"/>
      <c r="N1042" s="251"/>
      <c r="O1042" s="251"/>
      <c r="P1042" s="251"/>
      <c r="Q1042" s="251"/>
      <c r="R1042" s="251"/>
      <c r="S1042" s="251"/>
      <c r="T1042" s="252"/>
      <c r="AT1042" s="253" t="s">
        <v>185</v>
      </c>
      <c r="AU1042" s="253" t="s">
        <v>87</v>
      </c>
      <c r="AV1042" s="12" t="s">
        <v>24</v>
      </c>
      <c r="AW1042" s="12" t="s">
        <v>41</v>
      </c>
      <c r="AX1042" s="12" t="s">
        <v>78</v>
      </c>
      <c r="AY1042" s="253" t="s">
        <v>168</v>
      </c>
    </row>
    <row r="1043" s="11" customFormat="1">
      <c r="B1043" s="232"/>
      <c r="C1043" s="233"/>
      <c r="D1043" s="234" t="s">
        <v>185</v>
      </c>
      <c r="E1043" s="235" t="s">
        <v>22</v>
      </c>
      <c r="F1043" s="236" t="s">
        <v>1597</v>
      </c>
      <c r="G1043" s="233"/>
      <c r="H1043" s="237">
        <v>0.72699999999999998</v>
      </c>
      <c r="I1043" s="238"/>
      <c r="J1043" s="233"/>
      <c r="K1043" s="233"/>
      <c r="L1043" s="239"/>
      <c r="M1043" s="240"/>
      <c r="N1043" s="241"/>
      <c r="O1043" s="241"/>
      <c r="P1043" s="241"/>
      <c r="Q1043" s="241"/>
      <c r="R1043" s="241"/>
      <c r="S1043" s="241"/>
      <c r="T1043" s="242"/>
      <c r="AT1043" s="243" t="s">
        <v>185</v>
      </c>
      <c r="AU1043" s="243" t="s">
        <v>87</v>
      </c>
      <c r="AV1043" s="11" t="s">
        <v>87</v>
      </c>
      <c r="AW1043" s="11" t="s">
        <v>41</v>
      </c>
      <c r="AX1043" s="11" t="s">
        <v>78</v>
      </c>
      <c r="AY1043" s="243" t="s">
        <v>168</v>
      </c>
    </row>
    <row r="1044" s="1" customFormat="1" ht="25.5" customHeight="1">
      <c r="B1044" s="45"/>
      <c r="C1044" s="220" t="s">
        <v>1598</v>
      </c>
      <c r="D1044" s="220" t="s">
        <v>170</v>
      </c>
      <c r="E1044" s="221" t="s">
        <v>1599</v>
      </c>
      <c r="F1044" s="222" t="s">
        <v>1600</v>
      </c>
      <c r="G1044" s="223" t="s">
        <v>247</v>
      </c>
      <c r="H1044" s="224">
        <v>479.27199999999999</v>
      </c>
      <c r="I1044" s="225"/>
      <c r="J1044" s="226">
        <f>ROUND(I1044*H1044,2)</f>
        <v>0</v>
      </c>
      <c r="K1044" s="222" t="s">
        <v>174</v>
      </c>
      <c r="L1044" s="71"/>
      <c r="M1044" s="227" t="s">
        <v>22</v>
      </c>
      <c r="N1044" s="228" t="s">
        <v>49</v>
      </c>
      <c r="O1044" s="46"/>
      <c r="P1044" s="229">
        <f>O1044*H1044</f>
        <v>0</v>
      </c>
      <c r="Q1044" s="229">
        <v>0</v>
      </c>
      <c r="R1044" s="229">
        <f>Q1044*H1044</f>
        <v>0</v>
      </c>
      <c r="S1044" s="229">
        <v>0.13100000000000001</v>
      </c>
      <c r="T1044" s="230">
        <f>S1044*H1044</f>
        <v>62.784632000000002</v>
      </c>
      <c r="AR1044" s="23" t="s">
        <v>175</v>
      </c>
      <c r="AT1044" s="23" t="s">
        <v>170</v>
      </c>
      <c r="AU1044" s="23" t="s">
        <v>87</v>
      </c>
      <c r="AY1044" s="23" t="s">
        <v>168</v>
      </c>
      <c r="BE1044" s="231">
        <f>IF(N1044="základní",J1044,0)</f>
        <v>0</v>
      </c>
      <c r="BF1044" s="231">
        <f>IF(N1044="snížená",J1044,0)</f>
        <v>0</v>
      </c>
      <c r="BG1044" s="231">
        <f>IF(N1044="zákl. přenesená",J1044,0)</f>
        <v>0</v>
      </c>
      <c r="BH1044" s="231">
        <f>IF(N1044="sníž. přenesená",J1044,0)</f>
        <v>0</v>
      </c>
      <c r="BI1044" s="231">
        <f>IF(N1044="nulová",J1044,0)</f>
        <v>0</v>
      </c>
      <c r="BJ1044" s="23" t="s">
        <v>24</v>
      </c>
      <c r="BK1044" s="231">
        <f>ROUND(I1044*H1044,2)</f>
        <v>0</v>
      </c>
      <c r="BL1044" s="23" t="s">
        <v>175</v>
      </c>
      <c r="BM1044" s="23" t="s">
        <v>1601</v>
      </c>
    </row>
    <row r="1045" s="12" customFormat="1">
      <c r="B1045" s="244"/>
      <c r="C1045" s="245"/>
      <c r="D1045" s="234" t="s">
        <v>185</v>
      </c>
      <c r="E1045" s="246" t="s">
        <v>22</v>
      </c>
      <c r="F1045" s="247" t="s">
        <v>358</v>
      </c>
      <c r="G1045" s="245"/>
      <c r="H1045" s="246" t="s">
        <v>22</v>
      </c>
      <c r="I1045" s="248"/>
      <c r="J1045" s="245"/>
      <c r="K1045" s="245"/>
      <c r="L1045" s="249"/>
      <c r="M1045" s="250"/>
      <c r="N1045" s="251"/>
      <c r="O1045" s="251"/>
      <c r="P1045" s="251"/>
      <c r="Q1045" s="251"/>
      <c r="R1045" s="251"/>
      <c r="S1045" s="251"/>
      <c r="T1045" s="252"/>
      <c r="AT1045" s="253" t="s">
        <v>185</v>
      </c>
      <c r="AU1045" s="253" t="s">
        <v>87</v>
      </c>
      <c r="AV1045" s="12" t="s">
        <v>24</v>
      </c>
      <c r="AW1045" s="12" t="s">
        <v>41</v>
      </c>
      <c r="AX1045" s="12" t="s">
        <v>78</v>
      </c>
      <c r="AY1045" s="253" t="s">
        <v>168</v>
      </c>
    </row>
    <row r="1046" s="11" customFormat="1">
      <c r="B1046" s="232"/>
      <c r="C1046" s="233"/>
      <c r="D1046" s="234" t="s">
        <v>185</v>
      </c>
      <c r="E1046" s="235" t="s">
        <v>22</v>
      </c>
      <c r="F1046" s="236" t="s">
        <v>1602</v>
      </c>
      <c r="G1046" s="233"/>
      <c r="H1046" s="237">
        <v>14.039</v>
      </c>
      <c r="I1046" s="238"/>
      <c r="J1046" s="233"/>
      <c r="K1046" s="233"/>
      <c r="L1046" s="239"/>
      <c r="M1046" s="240"/>
      <c r="N1046" s="241"/>
      <c r="O1046" s="241"/>
      <c r="P1046" s="241"/>
      <c r="Q1046" s="241"/>
      <c r="R1046" s="241"/>
      <c r="S1046" s="241"/>
      <c r="T1046" s="242"/>
      <c r="AT1046" s="243" t="s">
        <v>185</v>
      </c>
      <c r="AU1046" s="243" t="s">
        <v>87</v>
      </c>
      <c r="AV1046" s="11" t="s">
        <v>87</v>
      </c>
      <c r="AW1046" s="11" t="s">
        <v>41</v>
      </c>
      <c r="AX1046" s="11" t="s">
        <v>78</v>
      </c>
      <c r="AY1046" s="243" t="s">
        <v>168</v>
      </c>
    </row>
    <row r="1047" s="12" customFormat="1">
      <c r="B1047" s="244"/>
      <c r="C1047" s="245"/>
      <c r="D1047" s="234" t="s">
        <v>185</v>
      </c>
      <c r="E1047" s="246" t="s">
        <v>22</v>
      </c>
      <c r="F1047" s="247" t="s">
        <v>361</v>
      </c>
      <c r="G1047" s="245"/>
      <c r="H1047" s="246" t="s">
        <v>22</v>
      </c>
      <c r="I1047" s="248"/>
      <c r="J1047" s="245"/>
      <c r="K1047" s="245"/>
      <c r="L1047" s="249"/>
      <c r="M1047" s="250"/>
      <c r="N1047" s="251"/>
      <c r="O1047" s="251"/>
      <c r="P1047" s="251"/>
      <c r="Q1047" s="251"/>
      <c r="R1047" s="251"/>
      <c r="S1047" s="251"/>
      <c r="T1047" s="252"/>
      <c r="AT1047" s="253" t="s">
        <v>185</v>
      </c>
      <c r="AU1047" s="253" t="s">
        <v>87</v>
      </c>
      <c r="AV1047" s="12" t="s">
        <v>24</v>
      </c>
      <c r="AW1047" s="12" t="s">
        <v>41</v>
      </c>
      <c r="AX1047" s="12" t="s">
        <v>78</v>
      </c>
      <c r="AY1047" s="253" t="s">
        <v>168</v>
      </c>
    </row>
    <row r="1048" s="11" customFormat="1">
      <c r="B1048" s="232"/>
      <c r="C1048" s="233"/>
      <c r="D1048" s="234" t="s">
        <v>185</v>
      </c>
      <c r="E1048" s="235" t="s">
        <v>22</v>
      </c>
      <c r="F1048" s="236" t="s">
        <v>1603</v>
      </c>
      <c r="G1048" s="233"/>
      <c r="H1048" s="237">
        <v>100.78100000000001</v>
      </c>
      <c r="I1048" s="238"/>
      <c r="J1048" s="233"/>
      <c r="K1048" s="233"/>
      <c r="L1048" s="239"/>
      <c r="M1048" s="240"/>
      <c r="N1048" s="241"/>
      <c r="O1048" s="241"/>
      <c r="P1048" s="241"/>
      <c r="Q1048" s="241"/>
      <c r="R1048" s="241"/>
      <c r="S1048" s="241"/>
      <c r="T1048" s="242"/>
      <c r="AT1048" s="243" t="s">
        <v>185</v>
      </c>
      <c r="AU1048" s="243" t="s">
        <v>87</v>
      </c>
      <c r="AV1048" s="11" t="s">
        <v>87</v>
      </c>
      <c r="AW1048" s="11" t="s">
        <v>41</v>
      </c>
      <c r="AX1048" s="11" t="s">
        <v>78</v>
      </c>
      <c r="AY1048" s="243" t="s">
        <v>168</v>
      </c>
    </row>
    <row r="1049" s="11" customFormat="1">
      <c r="B1049" s="232"/>
      <c r="C1049" s="233"/>
      <c r="D1049" s="234" t="s">
        <v>185</v>
      </c>
      <c r="E1049" s="235" t="s">
        <v>22</v>
      </c>
      <c r="F1049" s="236" t="s">
        <v>1604</v>
      </c>
      <c r="G1049" s="233"/>
      <c r="H1049" s="237">
        <v>33.170000000000002</v>
      </c>
      <c r="I1049" s="238"/>
      <c r="J1049" s="233"/>
      <c r="K1049" s="233"/>
      <c r="L1049" s="239"/>
      <c r="M1049" s="240"/>
      <c r="N1049" s="241"/>
      <c r="O1049" s="241"/>
      <c r="P1049" s="241"/>
      <c r="Q1049" s="241"/>
      <c r="R1049" s="241"/>
      <c r="S1049" s="241"/>
      <c r="T1049" s="242"/>
      <c r="AT1049" s="243" t="s">
        <v>185</v>
      </c>
      <c r="AU1049" s="243" t="s">
        <v>87</v>
      </c>
      <c r="AV1049" s="11" t="s">
        <v>87</v>
      </c>
      <c r="AW1049" s="11" t="s">
        <v>41</v>
      </c>
      <c r="AX1049" s="11" t="s">
        <v>78</v>
      </c>
      <c r="AY1049" s="243" t="s">
        <v>168</v>
      </c>
    </row>
    <row r="1050" s="11" customFormat="1">
      <c r="B1050" s="232"/>
      <c r="C1050" s="233"/>
      <c r="D1050" s="234" t="s">
        <v>185</v>
      </c>
      <c r="E1050" s="235" t="s">
        <v>22</v>
      </c>
      <c r="F1050" s="236" t="s">
        <v>1605</v>
      </c>
      <c r="G1050" s="233"/>
      <c r="H1050" s="237">
        <v>-10.130000000000001</v>
      </c>
      <c r="I1050" s="238"/>
      <c r="J1050" s="233"/>
      <c r="K1050" s="233"/>
      <c r="L1050" s="239"/>
      <c r="M1050" s="240"/>
      <c r="N1050" s="241"/>
      <c r="O1050" s="241"/>
      <c r="P1050" s="241"/>
      <c r="Q1050" s="241"/>
      <c r="R1050" s="241"/>
      <c r="S1050" s="241"/>
      <c r="T1050" s="242"/>
      <c r="AT1050" s="243" t="s">
        <v>185</v>
      </c>
      <c r="AU1050" s="243" t="s">
        <v>87</v>
      </c>
      <c r="AV1050" s="11" t="s">
        <v>87</v>
      </c>
      <c r="AW1050" s="11" t="s">
        <v>41</v>
      </c>
      <c r="AX1050" s="11" t="s">
        <v>78</v>
      </c>
      <c r="AY1050" s="243" t="s">
        <v>168</v>
      </c>
    </row>
    <row r="1051" s="11" customFormat="1">
      <c r="B1051" s="232"/>
      <c r="C1051" s="233"/>
      <c r="D1051" s="234" t="s">
        <v>185</v>
      </c>
      <c r="E1051" s="235" t="s">
        <v>22</v>
      </c>
      <c r="F1051" s="236" t="s">
        <v>1606</v>
      </c>
      <c r="G1051" s="233"/>
      <c r="H1051" s="237">
        <v>21.25</v>
      </c>
      <c r="I1051" s="238"/>
      <c r="J1051" s="233"/>
      <c r="K1051" s="233"/>
      <c r="L1051" s="239"/>
      <c r="M1051" s="240"/>
      <c r="N1051" s="241"/>
      <c r="O1051" s="241"/>
      <c r="P1051" s="241"/>
      <c r="Q1051" s="241"/>
      <c r="R1051" s="241"/>
      <c r="S1051" s="241"/>
      <c r="T1051" s="242"/>
      <c r="AT1051" s="243" t="s">
        <v>185</v>
      </c>
      <c r="AU1051" s="243" t="s">
        <v>87</v>
      </c>
      <c r="AV1051" s="11" t="s">
        <v>87</v>
      </c>
      <c r="AW1051" s="11" t="s">
        <v>41</v>
      </c>
      <c r="AX1051" s="11" t="s">
        <v>78</v>
      </c>
      <c r="AY1051" s="243" t="s">
        <v>168</v>
      </c>
    </row>
    <row r="1052" s="11" customFormat="1">
      <c r="B1052" s="232"/>
      <c r="C1052" s="233"/>
      <c r="D1052" s="234" t="s">
        <v>185</v>
      </c>
      <c r="E1052" s="235" t="s">
        <v>22</v>
      </c>
      <c r="F1052" s="236" t="s">
        <v>1607</v>
      </c>
      <c r="G1052" s="233"/>
      <c r="H1052" s="237">
        <v>26.600000000000001</v>
      </c>
      <c r="I1052" s="238"/>
      <c r="J1052" s="233"/>
      <c r="K1052" s="233"/>
      <c r="L1052" s="239"/>
      <c r="M1052" s="240"/>
      <c r="N1052" s="241"/>
      <c r="O1052" s="241"/>
      <c r="P1052" s="241"/>
      <c r="Q1052" s="241"/>
      <c r="R1052" s="241"/>
      <c r="S1052" s="241"/>
      <c r="T1052" s="242"/>
      <c r="AT1052" s="243" t="s">
        <v>185</v>
      </c>
      <c r="AU1052" s="243" t="s">
        <v>87</v>
      </c>
      <c r="AV1052" s="11" t="s">
        <v>87</v>
      </c>
      <c r="AW1052" s="11" t="s">
        <v>41</v>
      </c>
      <c r="AX1052" s="11" t="s">
        <v>78</v>
      </c>
      <c r="AY1052" s="243" t="s">
        <v>168</v>
      </c>
    </row>
    <row r="1053" s="12" customFormat="1">
      <c r="B1053" s="244"/>
      <c r="C1053" s="245"/>
      <c r="D1053" s="234" t="s">
        <v>185</v>
      </c>
      <c r="E1053" s="246" t="s">
        <v>22</v>
      </c>
      <c r="F1053" s="247" t="s">
        <v>373</v>
      </c>
      <c r="G1053" s="245"/>
      <c r="H1053" s="246" t="s">
        <v>22</v>
      </c>
      <c r="I1053" s="248"/>
      <c r="J1053" s="245"/>
      <c r="K1053" s="245"/>
      <c r="L1053" s="249"/>
      <c r="M1053" s="250"/>
      <c r="N1053" s="251"/>
      <c r="O1053" s="251"/>
      <c r="P1053" s="251"/>
      <c r="Q1053" s="251"/>
      <c r="R1053" s="251"/>
      <c r="S1053" s="251"/>
      <c r="T1053" s="252"/>
      <c r="AT1053" s="253" t="s">
        <v>185</v>
      </c>
      <c r="AU1053" s="253" t="s">
        <v>87</v>
      </c>
      <c r="AV1053" s="12" t="s">
        <v>24</v>
      </c>
      <c r="AW1053" s="12" t="s">
        <v>41</v>
      </c>
      <c r="AX1053" s="12" t="s">
        <v>78</v>
      </c>
      <c r="AY1053" s="253" t="s">
        <v>168</v>
      </c>
    </row>
    <row r="1054" s="11" customFormat="1">
      <c r="B1054" s="232"/>
      <c r="C1054" s="233"/>
      <c r="D1054" s="234" t="s">
        <v>185</v>
      </c>
      <c r="E1054" s="235" t="s">
        <v>22</v>
      </c>
      <c r="F1054" s="236" t="s">
        <v>1608</v>
      </c>
      <c r="G1054" s="233"/>
      <c r="H1054" s="237">
        <v>201.16</v>
      </c>
      <c r="I1054" s="238"/>
      <c r="J1054" s="233"/>
      <c r="K1054" s="233"/>
      <c r="L1054" s="239"/>
      <c r="M1054" s="240"/>
      <c r="N1054" s="241"/>
      <c r="O1054" s="241"/>
      <c r="P1054" s="241"/>
      <c r="Q1054" s="241"/>
      <c r="R1054" s="241"/>
      <c r="S1054" s="241"/>
      <c r="T1054" s="242"/>
      <c r="AT1054" s="243" t="s">
        <v>185</v>
      </c>
      <c r="AU1054" s="243" t="s">
        <v>87</v>
      </c>
      <c r="AV1054" s="11" t="s">
        <v>87</v>
      </c>
      <c r="AW1054" s="11" t="s">
        <v>41</v>
      </c>
      <c r="AX1054" s="11" t="s">
        <v>78</v>
      </c>
      <c r="AY1054" s="243" t="s">
        <v>168</v>
      </c>
    </row>
    <row r="1055" s="11" customFormat="1">
      <c r="B1055" s="232"/>
      <c r="C1055" s="233"/>
      <c r="D1055" s="234" t="s">
        <v>185</v>
      </c>
      <c r="E1055" s="235" t="s">
        <v>22</v>
      </c>
      <c r="F1055" s="236" t="s">
        <v>1609</v>
      </c>
      <c r="G1055" s="233"/>
      <c r="H1055" s="237">
        <v>9.343</v>
      </c>
      <c r="I1055" s="238"/>
      <c r="J1055" s="233"/>
      <c r="K1055" s="233"/>
      <c r="L1055" s="239"/>
      <c r="M1055" s="240"/>
      <c r="N1055" s="241"/>
      <c r="O1055" s="241"/>
      <c r="P1055" s="241"/>
      <c r="Q1055" s="241"/>
      <c r="R1055" s="241"/>
      <c r="S1055" s="241"/>
      <c r="T1055" s="242"/>
      <c r="AT1055" s="243" t="s">
        <v>185</v>
      </c>
      <c r="AU1055" s="243" t="s">
        <v>87</v>
      </c>
      <c r="AV1055" s="11" t="s">
        <v>87</v>
      </c>
      <c r="AW1055" s="11" t="s">
        <v>41</v>
      </c>
      <c r="AX1055" s="11" t="s">
        <v>78</v>
      </c>
      <c r="AY1055" s="243" t="s">
        <v>168</v>
      </c>
    </row>
    <row r="1056" s="11" customFormat="1">
      <c r="B1056" s="232"/>
      <c r="C1056" s="233"/>
      <c r="D1056" s="234" t="s">
        <v>185</v>
      </c>
      <c r="E1056" s="235" t="s">
        <v>22</v>
      </c>
      <c r="F1056" s="236" t="s">
        <v>1610</v>
      </c>
      <c r="G1056" s="233"/>
      <c r="H1056" s="237">
        <v>34.5</v>
      </c>
      <c r="I1056" s="238"/>
      <c r="J1056" s="233"/>
      <c r="K1056" s="233"/>
      <c r="L1056" s="239"/>
      <c r="M1056" s="240"/>
      <c r="N1056" s="241"/>
      <c r="O1056" s="241"/>
      <c r="P1056" s="241"/>
      <c r="Q1056" s="241"/>
      <c r="R1056" s="241"/>
      <c r="S1056" s="241"/>
      <c r="T1056" s="242"/>
      <c r="AT1056" s="243" t="s">
        <v>185</v>
      </c>
      <c r="AU1056" s="243" t="s">
        <v>87</v>
      </c>
      <c r="AV1056" s="11" t="s">
        <v>87</v>
      </c>
      <c r="AW1056" s="11" t="s">
        <v>41</v>
      </c>
      <c r="AX1056" s="11" t="s">
        <v>78</v>
      </c>
      <c r="AY1056" s="243" t="s">
        <v>168</v>
      </c>
    </row>
    <row r="1057" s="11" customFormat="1">
      <c r="B1057" s="232"/>
      <c r="C1057" s="233"/>
      <c r="D1057" s="234" t="s">
        <v>185</v>
      </c>
      <c r="E1057" s="235" t="s">
        <v>22</v>
      </c>
      <c r="F1057" s="236" t="s">
        <v>1611</v>
      </c>
      <c r="G1057" s="233"/>
      <c r="H1057" s="237">
        <v>42</v>
      </c>
      <c r="I1057" s="238"/>
      <c r="J1057" s="233"/>
      <c r="K1057" s="233"/>
      <c r="L1057" s="239"/>
      <c r="M1057" s="240"/>
      <c r="N1057" s="241"/>
      <c r="O1057" s="241"/>
      <c r="P1057" s="241"/>
      <c r="Q1057" s="241"/>
      <c r="R1057" s="241"/>
      <c r="S1057" s="241"/>
      <c r="T1057" s="242"/>
      <c r="AT1057" s="243" t="s">
        <v>185</v>
      </c>
      <c r="AU1057" s="243" t="s">
        <v>87</v>
      </c>
      <c r="AV1057" s="11" t="s">
        <v>87</v>
      </c>
      <c r="AW1057" s="11" t="s">
        <v>41</v>
      </c>
      <c r="AX1057" s="11" t="s">
        <v>78</v>
      </c>
      <c r="AY1057" s="243" t="s">
        <v>168</v>
      </c>
    </row>
    <row r="1058" s="12" customFormat="1">
      <c r="B1058" s="244"/>
      <c r="C1058" s="245"/>
      <c r="D1058" s="234" t="s">
        <v>185</v>
      </c>
      <c r="E1058" s="246" t="s">
        <v>22</v>
      </c>
      <c r="F1058" s="247" t="s">
        <v>418</v>
      </c>
      <c r="G1058" s="245"/>
      <c r="H1058" s="246" t="s">
        <v>22</v>
      </c>
      <c r="I1058" s="248"/>
      <c r="J1058" s="245"/>
      <c r="K1058" s="245"/>
      <c r="L1058" s="249"/>
      <c r="M1058" s="250"/>
      <c r="N1058" s="251"/>
      <c r="O1058" s="251"/>
      <c r="P1058" s="251"/>
      <c r="Q1058" s="251"/>
      <c r="R1058" s="251"/>
      <c r="S1058" s="251"/>
      <c r="T1058" s="252"/>
      <c r="AT1058" s="253" t="s">
        <v>185</v>
      </c>
      <c r="AU1058" s="253" t="s">
        <v>87</v>
      </c>
      <c r="AV1058" s="12" t="s">
        <v>24</v>
      </c>
      <c r="AW1058" s="12" t="s">
        <v>41</v>
      </c>
      <c r="AX1058" s="12" t="s">
        <v>78</v>
      </c>
      <c r="AY1058" s="253" t="s">
        <v>168</v>
      </c>
    </row>
    <row r="1059" s="11" customFormat="1">
      <c r="B1059" s="232"/>
      <c r="C1059" s="233"/>
      <c r="D1059" s="234" t="s">
        <v>185</v>
      </c>
      <c r="E1059" s="235" t="s">
        <v>22</v>
      </c>
      <c r="F1059" s="236" t="s">
        <v>1612</v>
      </c>
      <c r="G1059" s="233"/>
      <c r="H1059" s="237">
        <v>6.5590000000000002</v>
      </c>
      <c r="I1059" s="238"/>
      <c r="J1059" s="233"/>
      <c r="K1059" s="233"/>
      <c r="L1059" s="239"/>
      <c r="M1059" s="240"/>
      <c r="N1059" s="241"/>
      <c r="O1059" s="241"/>
      <c r="P1059" s="241"/>
      <c r="Q1059" s="241"/>
      <c r="R1059" s="241"/>
      <c r="S1059" s="241"/>
      <c r="T1059" s="242"/>
      <c r="AT1059" s="243" t="s">
        <v>185</v>
      </c>
      <c r="AU1059" s="243" t="s">
        <v>87</v>
      </c>
      <c r="AV1059" s="11" t="s">
        <v>87</v>
      </c>
      <c r="AW1059" s="11" t="s">
        <v>41</v>
      </c>
      <c r="AX1059" s="11" t="s">
        <v>78</v>
      </c>
      <c r="AY1059" s="243" t="s">
        <v>168</v>
      </c>
    </row>
    <row r="1060" s="1" customFormat="1" ht="25.5" customHeight="1">
      <c r="B1060" s="45"/>
      <c r="C1060" s="220" t="s">
        <v>1613</v>
      </c>
      <c r="D1060" s="220" t="s">
        <v>170</v>
      </c>
      <c r="E1060" s="221" t="s">
        <v>1614</v>
      </c>
      <c r="F1060" s="222" t="s">
        <v>1615</v>
      </c>
      <c r="G1060" s="223" t="s">
        <v>247</v>
      </c>
      <c r="H1060" s="224">
        <v>208.739</v>
      </c>
      <c r="I1060" s="225"/>
      <c r="J1060" s="226">
        <f>ROUND(I1060*H1060,2)</f>
        <v>0</v>
      </c>
      <c r="K1060" s="222" t="s">
        <v>174</v>
      </c>
      <c r="L1060" s="71"/>
      <c r="M1060" s="227" t="s">
        <v>22</v>
      </c>
      <c r="N1060" s="228" t="s">
        <v>49</v>
      </c>
      <c r="O1060" s="46"/>
      <c r="P1060" s="229">
        <f>O1060*H1060</f>
        <v>0</v>
      </c>
      <c r="Q1060" s="229">
        <v>0</v>
      </c>
      <c r="R1060" s="229">
        <f>Q1060*H1060</f>
        <v>0</v>
      </c>
      <c r="S1060" s="229">
        <v>0.26100000000000001</v>
      </c>
      <c r="T1060" s="230">
        <f>S1060*H1060</f>
        <v>54.480879000000002</v>
      </c>
      <c r="AR1060" s="23" t="s">
        <v>175</v>
      </c>
      <c r="AT1060" s="23" t="s">
        <v>170</v>
      </c>
      <c r="AU1060" s="23" t="s">
        <v>87</v>
      </c>
      <c r="AY1060" s="23" t="s">
        <v>168</v>
      </c>
      <c r="BE1060" s="231">
        <f>IF(N1060="základní",J1060,0)</f>
        <v>0</v>
      </c>
      <c r="BF1060" s="231">
        <f>IF(N1060="snížená",J1060,0)</f>
        <v>0</v>
      </c>
      <c r="BG1060" s="231">
        <f>IF(N1060="zákl. přenesená",J1060,0)</f>
        <v>0</v>
      </c>
      <c r="BH1060" s="231">
        <f>IF(N1060="sníž. přenesená",J1060,0)</f>
        <v>0</v>
      </c>
      <c r="BI1060" s="231">
        <f>IF(N1060="nulová",J1060,0)</f>
        <v>0</v>
      </c>
      <c r="BJ1060" s="23" t="s">
        <v>24</v>
      </c>
      <c r="BK1060" s="231">
        <f>ROUND(I1060*H1060,2)</f>
        <v>0</v>
      </c>
      <c r="BL1060" s="23" t="s">
        <v>175</v>
      </c>
      <c r="BM1060" s="23" t="s">
        <v>1616</v>
      </c>
    </row>
    <row r="1061" s="12" customFormat="1">
      <c r="B1061" s="244"/>
      <c r="C1061" s="245"/>
      <c r="D1061" s="234" t="s">
        <v>185</v>
      </c>
      <c r="E1061" s="246" t="s">
        <v>22</v>
      </c>
      <c r="F1061" s="247" t="s">
        <v>1617</v>
      </c>
      <c r="G1061" s="245"/>
      <c r="H1061" s="246" t="s">
        <v>22</v>
      </c>
      <c r="I1061" s="248"/>
      <c r="J1061" s="245"/>
      <c r="K1061" s="245"/>
      <c r="L1061" s="249"/>
      <c r="M1061" s="250"/>
      <c r="N1061" s="251"/>
      <c r="O1061" s="251"/>
      <c r="P1061" s="251"/>
      <c r="Q1061" s="251"/>
      <c r="R1061" s="251"/>
      <c r="S1061" s="251"/>
      <c r="T1061" s="252"/>
      <c r="AT1061" s="253" t="s">
        <v>185</v>
      </c>
      <c r="AU1061" s="253" t="s">
        <v>87</v>
      </c>
      <c r="AV1061" s="12" t="s">
        <v>24</v>
      </c>
      <c r="AW1061" s="12" t="s">
        <v>41</v>
      </c>
      <c r="AX1061" s="12" t="s">
        <v>78</v>
      </c>
      <c r="AY1061" s="253" t="s">
        <v>168</v>
      </c>
    </row>
    <row r="1062" s="11" customFormat="1">
      <c r="B1062" s="232"/>
      <c r="C1062" s="233"/>
      <c r="D1062" s="234" t="s">
        <v>185</v>
      </c>
      <c r="E1062" s="235" t="s">
        <v>22</v>
      </c>
      <c r="F1062" s="236" t="s">
        <v>1618</v>
      </c>
      <c r="G1062" s="233"/>
      <c r="H1062" s="237">
        <v>42</v>
      </c>
      <c r="I1062" s="238"/>
      <c r="J1062" s="233"/>
      <c r="K1062" s="233"/>
      <c r="L1062" s="239"/>
      <c r="M1062" s="240"/>
      <c r="N1062" s="241"/>
      <c r="O1062" s="241"/>
      <c r="P1062" s="241"/>
      <c r="Q1062" s="241"/>
      <c r="R1062" s="241"/>
      <c r="S1062" s="241"/>
      <c r="T1062" s="242"/>
      <c r="AT1062" s="243" t="s">
        <v>185</v>
      </c>
      <c r="AU1062" s="243" t="s">
        <v>87</v>
      </c>
      <c r="AV1062" s="11" t="s">
        <v>87</v>
      </c>
      <c r="AW1062" s="11" t="s">
        <v>41</v>
      </c>
      <c r="AX1062" s="11" t="s">
        <v>78</v>
      </c>
      <c r="AY1062" s="243" t="s">
        <v>168</v>
      </c>
    </row>
    <row r="1063" s="12" customFormat="1">
      <c r="B1063" s="244"/>
      <c r="C1063" s="245"/>
      <c r="D1063" s="234" t="s">
        <v>185</v>
      </c>
      <c r="E1063" s="246" t="s">
        <v>22</v>
      </c>
      <c r="F1063" s="247" t="s">
        <v>1619</v>
      </c>
      <c r="G1063" s="245"/>
      <c r="H1063" s="246" t="s">
        <v>22</v>
      </c>
      <c r="I1063" s="248"/>
      <c r="J1063" s="245"/>
      <c r="K1063" s="245"/>
      <c r="L1063" s="249"/>
      <c r="M1063" s="250"/>
      <c r="N1063" s="251"/>
      <c r="O1063" s="251"/>
      <c r="P1063" s="251"/>
      <c r="Q1063" s="251"/>
      <c r="R1063" s="251"/>
      <c r="S1063" s="251"/>
      <c r="T1063" s="252"/>
      <c r="AT1063" s="253" t="s">
        <v>185</v>
      </c>
      <c r="AU1063" s="253" t="s">
        <v>87</v>
      </c>
      <c r="AV1063" s="12" t="s">
        <v>24</v>
      </c>
      <c r="AW1063" s="12" t="s">
        <v>41</v>
      </c>
      <c r="AX1063" s="12" t="s">
        <v>78</v>
      </c>
      <c r="AY1063" s="253" t="s">
        <v>168</v>
      </c>
    </row>
    <row r="1064" s="12" customFormat="1">
      <c r="B1064" s="244"/>
      <c r="C1064" s="245"/>
      <c r="D1064" s="234" t="s">
        <v>185</v>
      </c>
      <c r="E1064" s="246" t="s">
        <v>22</v>
      </c>
      <c r="F1064" s="247" t="s">
        <v>361</v>
      </c>
      <c r="G1064" s="245"/>
      <c r="H1064" s="246" t="s">
        <v>22</v>
      </c>
      <c r="I1064" s="248"/>
      <c r="J1064" s="245"/>
      <c r="K1064" s="245"/>
      <c r="L1064" s="249"/>
      <c r="M1064" s="250"/>
      <c r="N1064" s="251"/>
      <c r="O1064" s="251"/>
      <c r="P1064" s="251"/>
      <c r="Q1064" s="251"/>
      <c r="R1064" s="251"/>
      <c r="S1064" s="251"/>
      <c r="T1064" s="252"/>
      <c r="AT1064" s="253" t="s">
        <v>185</v>
      </c>
      <c r="AU1064" s="253" t="s">
        <v>87</v>
      </c>
      <c r="AV1064" s="12" t="s">
        <v>24</v>
      </c>
      <c r="AW1064" s="12" t="s">
        <v>41</v>
      </c>
      <c r="AX1064" s="12" t="s">
        <v>78</v>
      </c>
      <c r="AY1064" s="253" t="s">
        <v>168</v>
      </c>
    </row>
    <row r="1065" s="11" customFormat="1">
      <c r="B1065" s="232"/>
      <c r="C1065" s="233"/>
      <c r="D1065" s="234" t="s">
        <v>185</v>
      </c>
      <c r="E1065" s="235" t="s">
        <v>22</v>
      </c>
      <c r="F1065" s="236" t="s">
        <v>1620</v>
      </c>
      <c r="G1065" s="233"/>
      <c r="H1065" s="237">
        <v>82.256</v>
      </c>
      <c r="I1065" s="238"/>
      <c r="J1065" s="233"/>
      <c r="K1065" s="233"/>
      <c r="L1065" s="239"/>
      <c r="M1065" s="240"/>
      <c r="N1065" s="241"/>
      <c r="O1065" s="241"/>
      <c r="P1065" s="241"/>
      <c r="Q1065" s="241"/>
      <c r="R1065" s="241"/>
      <c r="S1065" s="241"/>
      <c r="T1065" s="242"/>
      <c r="AT1065" s="243" t="s">
        <v>185</v>
      </c>
      <c r="AU1065" s="243" t="s">
        <v>87</v>
      </c>
      <c r="AV1065" s="11" t="s">
        <v>87</v>
      </c>
      <c r="AW1065" s="11" t="s">
        <v>41</v>
      </c>
      <c r="AX1065" s="11" t="s">
        <v>78</v>
      </c>
      <c r="AY1065" s="243" t="s">
        <v>168</v>
      </c>
    </row>
    <row r="1066" s="11" customFormat="1">
      <c r="B1066" s="232"/>
      <c r="C1066" s="233"/>
      <c r="D1066" s="234" t="s">
        <v>185</v>
      </c>
      <c r="E1066" s="235" t="s">
        <v>22</v>
      </c>
      <c r="F1066" s="236" t="s">
        <v>1621</v>
      </c>
      <c r="G1066" s="233"/>
      <c r="H1066" s="237">
        <v>-12.4</v>
      </c>
      <c r="I1066" s="238"/>
      <c r="J1066" s="233"/>
      <c r="K1066" s="233"/>
      <c r="L1066" s="239"/>
      <c r="M1066" s="240"/>
      <c r="N1066" s="241"/>
      <c r="O1066" s="241"/>
      <c r="P1066" s="241"/>
      <c r="Q1066" s="241"/>
      <c r="R1066" s="241"/>
      <c r="S1066" s="241"/>
      <c r="T1066" s="242"/>
      <c r="AT1066" s="243" t="s">
        <v>185</v>
      </c>
      <c r="AU1066" s="243" t="s">
        <v>87</v>
      </c>
      <c r="AV1066" s="11" t="s">
        <v>87</v>
      </c>
      <c r="AW1066" s="11" t="s">
        <v>41</v>
      </c>
      <c r="AX1066" s="11" t="s">
        <v>78</v>
      </c>
      <c r="AY1066" s="243" t="s">
        <v>168</v>
      </c>
    </row>
    <row r="1067" s="12" customFormat="1">
      <c r="B1067" s="244"/>
      <c r="C1067" s="245"/>
      <c r="D1067" s="234" t="s">
        <v>185</v>
      </c>
      <c r="E1067" s="246" t="s">
        <v>22</v>
      </c>
      <c r="F1067" s="247" t="s">
        <v>373</v>
      </c>
      <c r="G1067" s="245"/>
      <c r="H1067" s="246" t="s">
        <v>22</v>
      </c>
      <c r="I1067" s="248"/>
      <c r="J1067" s="245"/>
      <c r="K1067" s="245"/>
      <c r="L1067" s="249"/>
      <c r="M1067" s="250"/>
      <c r="N1067" s="251"/>
      <c r="O1067" s="251"/>
      <c r="P1067" s="251"/>
      <c r="Q1067" s="251"/>
      <c r="R1067" s="251"/>
      <c r="S1067" s="251"/>
      <c r="T1067" s="252"/>
      <c r="AT1067" s="253" t="s">
        <v>185</v>
      </c>
      <c r="AU1067" s="253" t="s">
        <v>87</v>
      </c>
      <c r="AV1067" s="12" t="s">
        <v>24</v>
      </c>
      <c r="AW1067" s="12" t="s">
        <v>41</v>
      </c>
      <c r="AX1067" s="12" t="s">
        <v>78</v>
      </c>
      <c r="AY1067" s="253" t="s">
        <v>168</v>
      </c>
    </row>
    <row r="1068" s="11" customFormat="1">
      <c r="B1068" s="232"/>
      <c r="C1068" s="233"/>
      <c r="D1068" s="234" t="s">
        <v>185</v>
      </c>
      <c r="E1068" s="235" t="s">
        <v>22</v>
      </c>
      <c r="F1068" s="236" t="s">
        <v>1622</v>
      </c>
      <c r="G1068" s="233"/>
      <c r="H1068" s="237">
        <v>112.083</v>
      </c>
      <c r="I1068" s="238"/>
      <c r="J1068" s="233"/>
      <c r="K1068" s="233"/>
      <c r="L1068" s="239"/>
      <c r="M1068" s="240"/>
      <c r="N1068" s="241"/>
      <c r="O1068" s="241"/>
      <c r="P1068" s="241"/>
      <c r="Q1068" s="241"/>
      <c r="R1068" s="241"/>
      <c r="S1068" s="241"/>
      <c r="T1068" s="242"/>
      <c r="AT1068" s="243" t="s">
        <v>185</v>
      </c>
      <c r="AU1068" s="243" t="s">
        <v>87</v>
      </c>
      <c r="AV1068" s="11" t="s">
        <v>87</v>
      </c>
      <c r="AW1068" s="11" t="s">
        <v>41</v>
      </c>
      <c r="AX1068" s="11" t="s">
        <v>78</v>
      </c>
      <c r="AY1068" s="243" t="s">
        <v>168</v>
      </c>
    </row>
    <row r="1069" s="11" customFormat="1">
      <c r="B1069" s="232"/>
      <c r="C1069" s="233"/>
      <c r="D1069" s="234" t="s">
        <v>185</v>
      </c>
      <c r="E1069" s="235" t="s">
        <v>22</v>
      </c>
      <c r="F1069" s="236" t="s">
        <v>1623</v>
      </c>
      <c r="G1069" s="233"/>
      <c r="H1069" s="237">
        <v>-15.199999999999999</v>
      </c>
      <c r="I1069" s="238"/>
      <c r="J1069" s="233"/>
      <c r="K1069" s="233"/>
      <c r="L1069" s="239"/>
      <c r="M1069" s="240"/>
      <c r="N1069" s="241"/>
      <c r="O1069" s="241"/>
      <c r="P1069" s="241"/>
      <c r="Q1069" s="241"/>
      <c r="R1069" s="241"/>
      <c r="S1069" s="241"/>
      <c r="T1069" s="242"/>
      <c r="AT1069" s="243" t="s">
        <v>185</v>
      </c>
      <c r="AU1069" s="243" t="s">
        <v>87</v>
      </c>
      <c r="AV1069" s="11" t="s">
        <v>87</v>
      </c>
      <c r="AW1069" s="11" t="s">
        <v>41</v>
      </c>
      <c r="AX1069" s="11" t="s">
        <v>78</v>
      </c>
      <c r="AY1069" s="243" t="s">
        <v>168</v>
      </c>
    </row>
    <row r="1070" s="1" customFormat="1" ht="16.5" customHeight="1">
      <c r="B1070" s="45"/>
      <c r="C1070" s="220" t="s">
        <v>1624</v>
      </c>
      <c r="D1070" s="220" t="s">
        <v>170</v>
      </c>
      <c r="E1070" s="221" t="s">
        <v>1625</v>
      </c>
      <c r="F1070" s="222" t="s">
        <v>1626</v>
      </c>
      <c r="G1070" s="223" t="s">
        <v>247</v>
      </c>
      <c r="H1070" s="224">
        <v>9.0879999999999992</v>
      </c>
      <c r="I1070" s="225"/>
      <c r="J1070" s="226">
        <f>ROUND(I1070*H1070,2)</f>
        <v>0</v>
      </c>
      <c r="K1070" s="222" t="s">
        <v>174</v>
      </c>
      <c r="L1070" s="71"/>
      <c r="M1070" s="227" t="s">
        <v>22</v>
      </c>
      <c r="N1070" s="228" t="s">
        <v>49</v>
      </c>
      <c r="O1070" s="46"/>
      <c r="P1070" s="229">
        <f>O1070*H1070</f>
        <v>0</v>
      </c>
      <c r="Q1070" s="229">
        <v>0</v>
      </c>
      <c r="R1070" s="229">
        <f>Q1070*H1070</f>
        <v>0</v>
      </c>
      <c r="S1070" s="229">
        <v>0.00594</v>
      </c>
      <c r="T1070" s="230">
        <f>S1070*H1070</f>
        <v>0.053982719999999998</v>
      </c>
      <c r="AR1070" s="23" t="s">
        <v>175</v>
      </c>
      <c r="AT1070" s="23" t="s">
        <v>170</v>
      </c>
      <c r="AU1070" s="23" t="s">
        <v>87</v>
      </c>
      <c r="AY1070" s="23" t="s">
        <v>168</v>
      </c>
      <c r="BE1070" s="231">
        <f>IF(N1070="základní",J1070,0)</f>
        <v>0</v>
      </c>
      <c r="BF1070" s="231">
        <f>IF(N1070="snížená",J1070,0)</f>
        <v>0</v>
      </c>
      <c r="BG1070" s="231">
        <f>IF(N1070="zákl. přenesená",J1070,0)</f>
        <v>0</v>
      </c>
      <c r="BH1070" s="231">
        <f>IF(N1070="sníž. přenesená",J1070,0)</f>
        <v>0</v>
      </c>
      <c r="BI1070" s="231">
        <f>IF(N1070="nulová",J1070,0)</f>
        <v>0</v>
      </c>
      <c r="BJ1070" s="23" t="s">
        <v>24</v>
      </c>
      <c r="BK1070" s="231">
        <f>ROUND(I1070*H1070,2)</f>
        <v>0</v>
      </c>
      <c r="BL1070" s="23" t="s">
        <v>175</v>
      </c>
      <c r="BM1070" s="23" t="s">
        <v>1627</v>
      </c>
    </row>
    <row r="1071" s="12" customFormat="1">
      <c r="B1071" s="244"/>
      <c r="C1071" s="245"/>
      <c r="D1071" s="234" t="s">
        <v>185</v>
      </c>
      <c r="E1071" s="246" t="s">
        <v>22</v>
      </c>
      <c r="F1071" s="247" t="s">
        <v>1596</v>
      </c>
      <c r="G1071" s="245"/>
      <c r="H1071" s="246" t="s">
        <v>22</v>
      </c>
      <c r="I1071" s="248"/>
      <c r="J1071" s="245"/>
      <c r="K1071" s="245"/>
      <c r="L1071" s="249"/>
      <c r="M1071" s="250"/>
      <c r="N1071" s="251"/>
      <c r="O1071" s="251"/>
      <c r="P1071" s="251"/>
      <c r="Q1071" s="251"/>
      <c r="R1071" s="251"/>
      <c r="S1071" s="251"/>
      <c r="T1071" s="252"/>
      <c r="AT1071" s="253" t="s">
        <v>185</v>
      </c>
      <c r="AU1071" s="253" t="s">
        <v>87</v>
      </c>
      <c r="AV1071" s="12" t="s">
        <v>24</v>
      </c>
      <c r="AW1071" s="12" t="s">
        <v>41</v>
      </c>
      <c r="AX1071" s="12" t="s">
        <v>78</v>
      </c>
      <c r="AY1071" s="253" t="s">
        <v>168</v>
      </c>
    </row>
    <row r="1072" s="11" customFormat="1">
      <c r="B1072" s="232"/>
      <c r="C1072" s="233"/>
      <c r="D1072" s="234" t="s">
        <v>185</v>
      </c>
      <c r="E1072" s="235" t="s">
        <v>22</v>
      </c>
      <c r="F1072" s="236" t="s">
        <v>1628</v>
      </c>
      <c r="G1072" s="233"/>
      <c r="H1072" s="237">
        <v>9.0879999999999992</v>
      </c>
      <c r="I1072" s="238"/>
      <c r="J1072" s="233"/>
      <c r="K1072" s="233"/>
      <c r="L1072" s="239"/>
      <c r="M1072" s="240"/>
      <c r="N1072" s="241"/>
      <c r="O1072" s="241"/>
      <c r="P1072" s="241"/>
      <c r="Q1072" s="241"/>
      <c r="R1072" s="241"/>
      <c r="S1072" s="241"/>
      <c r="T1072" s="242"/>
      <c r="AT1072" s="243" t="s">
        <v>185</v>
      </c>
      <c r="AU1072" s="243" t="s">
        <v>87</v>
      </c>
      <c r="AV1072" s="11" t="s">
        <v>87</v>
      </c>
      <c r="AW1072" s="11" t="s">
        <v>41</v>
      </c>
      <c r="AX1072" s="11" t="s">
        <v>78</v>
      </c>
      <c r="AY1072" s="243" t="s">
        <v>168</v>
      </c>
    </row>
    <row r="1073" s="1" customFormat="1" ht="16.5" customHeight="1">
      <c r="B1073" s="45"/>
      <c r="C1073" s="220" t="s">
        <v>1629</v>
      </c>
      <c r="D1073" s="220" t="s">
        <v>170</v>
      </c>
      <c r="E1073" s="221" t="s">
        <v>1630</v>
      </c>
      <c r="F1073" s="222" t="s">
        <v>1631</v>
      </c>
      <c r="G1073" s="223" t="s">
        <v>350</v>
      </c>
      <c r="H1073" s="224">
        <v>3.5499999999999998</v>
      </c>
      <c r="I1073" s="225"/>
      <c r="J1073" s="226">
        <f>ROUND(I1073*H1073,2)</f>
        <v>0</v>
      </c>
      <c r="K1073" s="222" t="s">
        <v>174</v>
      </c>
      <c r="L1073" s="71"/>
      <c r="M1073" s="227" t="s">
        <v>22</v>
      </c>
      <c r="N1073" s="228" t="s">
        <v>49</v>
      </c>
      <c r="O1073" s="46"/>
      <c r="P1073" s="229">
        <f>O1073*H1073</f>
        <v>0</v>
      </c>
      <c r="Q1073" s="229">
        <v>0</v>
      </c>
      <c r="R1073" s="229">
        <f>Q1073*H1073</f>
        <v>0</v>
      </c>
      <c r="S1073" s="229">
        <v>0.00175</v>
      </c>
      <c r="T1073" s="230">
        <f>S1073*H1073</f>
        <v>0.0062125000000000001</v>
      </c>
      <c r="AR1073" s="23" t="s">
        <v>175</v>
      </c>
      <c r="AT1073" s="23" t="s">
        <v>170</v>
      </c>
      <c r="AU1073" s="23" t="s">
        <v>87</v>
      </c>
      <c r="AY1073" s="23" t="s">
        <v>168</v>
      </c>
      <c r="BE1073" s="231">
        <f>IF(N1073="základní",J1073,0)</f>
        <v>0</v>
      </c>
      <c r="BF1073" s="231">
        <f>IF(N1073="snížená",J1073,0)</f>
        <v>0</v>
      </c>
      <c r="BG1073" s="231">
        <f>IF(N1073="zákl. přenesená",J1073,0)</f>
        <v>0</v>
      </c>
      <c r="BH1073" s="231">
        <f>IF(N1073="sníž. přenesená",J1073,0)</f>
        <v>0</v>
      </c>
      <c r="BI1073" s="231">
        <f>IF(N1073="nulová",J1073,0)</f>
        <v>0</v>
      </c>
      <c r="BJ1073" s="23" t="s">
        <v>24</v>
      </c>
      <c r="BK1073" s="231">
        <f>ROUND(I1073*H1073,2)</f>
        <v>0</v>
      </c>
      <c r="BL1073" s="23" t="s">
        <v>175</v>
      </c>
      <c r="BM1073" s="23" t="s">
        <v>1632</v>
      </c>
    </row>
    <row r="1074" s="12" customFormat="1">
      <c r="B1074" s="244"/>
      <c r="C1074" s="245"/>
      <c r="D1074" s="234" t="s">
        <v>185</v>
      </c>
      <c r="E1074" s="246" t="s">
        <v>22</v>
      </c>
      <c r="F1074" s="247" t="s">
        <v>1633</v>
      </c>
      <c r="G1074" s="245"/>
      <c r="H1074" s="246" t="s">
        <v>22</v>
      </c>
      <c r="I1074" s="248"/>
      <c r="J1074" s="245"/>
      <c r="K1074" s="245"/>
      <c r="L1074" s="249"/>
      <c r="M1074" s="250"/>
      <c r="N1074" s="251"/>
      <c r="O1074" s="251"/>
      <c r="P1074" s="251"/>
      <c r="Q1074" s="251"/>
      <c r="R1074" s="251"/>
      <c r="S1074" s="251"/>
      <c r="T1074" s="252"/>
      <c r="AT1074" s="253" t="s">
        <v>185</v>
      </c>
      <c r="AU1074" s="253" t="s">
        <v>87</v>
      </c>
      <c r="AV1074" s="12" t="s">
        <v>24</v>
      </c>
      <c r="AW1074" s="12" t="s">
        <v>41</v>
      </c>
      <c r="AX1074" s="12" t="s">
        <v>78</v>
      </c>
      <c r="AY1074" s="253" t="s">
        <v>168</v>
      </c>
    </row>
    <row r="1075" s="11" customFormat="1">
      <c r="B1075" s="232"/>
      <c r="C1075" s="233"/>
      <c r="D1075" s="234" t="s">
        <v>185</v>
      </c>
      <c r="E1075" s="235" t="s">
        <v>22</v>
      </c>
      <c r="F1075" s="236" t="s">
        <v>1634</v>
      </c>
      <c r="G1075" s="233"/>
      <c r="H1075" s="237">
        <v>3.5499999999999998</v>
      </c>
      <c r="I1075" s="238"/>
      <c r="J1075" s="233"/>
      <c r="K1075" s="233"/>
      <c r="L1075" s="239"/>
      <c r="M1075" s="240"/>
      <c r="N1075" s="241"/>
      <c r="O1075" s="241"/>
      <c r="P1075" s="241"/>
      <c r="Q1075" s="241"/>
      <c r="R1075" s="241"/>
      <c r="S1075" s="241"/>
      <c r="T1075" s="242"/>
      <c r="AT1075" s="243" t="s">
        <v>185</v>
      </c>
      <c r="AU1075" s="243" t="s">
        <v>87</v>
      </c>
      <c r="AV1075" s="11" t="s">
        <v>87</v>
      </c>
      <c r="AW1075" s="11" t="s">
        <v>41</v>
      </c>
      <c r="AX1075" s="11" t="s">
        <v>78</v>
      </c>
      <c r="AY1075" s="243" t="s">
        <v>168</v>
      </c>
    </row>
    <row r="1076" s="1" customFormat="1" ht="25.5" customHeight="1">
      <c r="B1076" s="45"/>
      <c r="C1076" s="220" t="s">
        <v>1635</v>
      </c>
      <c r="D1076" s="220" t="s">
        <v>170</v>
      </c>
      <c r="E1076" s="221" t="s">
        <v>1636</v>
      </c>
      <c r="F1076" s="222" t="s">
        <v>1637</v>
      </c>
      <c r="G1076" s="223" t="s">
        <v>183</v>
      </c>
      <c r="H1076" s="224">
        <v>1.758</v>
      </c>
      <c r="I1076" s="225"/>
      <c r="J1076" s="226">
        <f>ROUND(I1076*H1076,2)</f>
        <v>0</v>
      </c>
      <c r="K1076" s="222" t="s">
        <v>174</v>
      </c>
      <c r="L1076" s="71"/>
      <c r="M1076" s="227" t="s">
        <v>22</v>
      </c>
      <c r="N1076" s="228" t="s">
        <v>49</v>
      </c>
      <c r="O1076" s="46"/>
      <c r="P1076" s="229">
        <f>O1076*H1076</f>
        <v>0</v>
      </c>
      <c r="Q1076" s="229">
        <v>0</v>
      </c>
      <c r="R1076" s="229">
        <f>Q1076*H1076</f>
        <v>0</v>
      </c>
      <c r="S1076" s="229">
        <v>2.2000000000000002</v>
      </c>
      <c r="T1076" s="230">
        <f>S1076*H1076</f>
        <v>3.8676000000000004</v>
      </c>
      <c r="AR1076" s="23" t="s">
        <v>175</v>
      </c>
      <c r="AT1076" s="23" t="s">
        <v>170</v>
      </c>
      <c r="AU1076" s="23" t="s">
        <v>87</v>
      </c>
      <c r="AY1076" s="23" t="s">
        <v>168</v>
      </c>
      <c r="BE1076" s="231">
        <f>IF(N1076="základní",J1076,0)</f>
        <v>0</v>
      </c>
      <c r="BF1076" s="231">
        <f>IF(N1076="snížená",J1076,0)</f>
        <v>0</v>
      </c>
      <c r="BG1076" s="231">
        <f>IF(N1076="zákl. přenesená",J1076,0)</f>
        <v>0</v>
      </c>
      <c r="BH1076" s="231">
        <f>IF(N1076="sníž. přenesená",J1076,0)</f>
        <v>0</v>
      </c>
      <c r="BI1076" s="231">
        <f>IF(N1076="nulová",J1076,0)</f>
        <v>0</v>
      </c>
      <c r="BJ1076" s="23" t="s">
        <v>24</v>
      </c>
      <c r="BK1076" s="231">
        <f>ROUND(I1076*H1076,2)</f>
        <v>0</v>
      </c>
      <c r="BL1076" s="23" t="s">
        <v>175</v>
      </c>
      <c r="BM1076" s="23" t="s">
        <v>1638</v>
      </c>
    </row>
    <row r="1077" s="12" customFormat="1">
      <c r="B1077" s="244"/>
      <c r="C1077" s="245"/>
      <c r="D1077" s="234" t="s">
        <v>185</v>
      </c>
      <c r="E1077" s="246" t="s">
        <v>22</v>
      </c>
      <c r="F1077" s="247" t="s">
        <v>1639</v>
      </c>
      <c r="G1077" s="245"/>
      <c r="H1077" s="246" t="s">
        <v>22</v>
      </c>
      <c r="I1077" s="248"/>
      <c r="J1077" s="245"/>
      <c r="K1077" s="245"/>
      <c r="L1077" s="249"/>
      <c r="M1077" s="250"/>
      <c r="N1077" s="251"/>
      <c r="O1077" s="251"/>
      <c r="P1077" s="251"/>
      <c r="Q1077" s="251"/>
      <c r="R1077" s="251"/>
      <c r="S1077" s="251"/>
      <c r="T1077" s="252"/>
      <c r="AT1077" s="253" t="s">
        <v>185</v>
      </c>
      <c r="AU1077" s="253" t="s">
        <v>87</v>
      </c>
      <c r="AV1077" s="12" t="s">
        <v>24</v>
      </c>
      <c r="AW1077" s="12" t="s">
        <v>41</v>
      </c>
      <c r="AX1077" s="12" t="s">
        <v>78</v>
      </c>
      <c r="AY1077" s="253" t="s">
        <v>168</v>
      </c>
    </row>
    <row r="1078" s="11" customFormat="1">
      <c r="B1078" s="232"/>
      <c r="C1078" s="233"/>
      <c r="D1078" s="234" t="s">
        <v>185</v>
      </c>
      <c r="E1078" s="235" t="s">
        <v>22</v>
      </c>
      <c r="F1078" s="236" t="s">
        <v>1640</v>
      </c>
      <c r="G1078" s="233"/>
      <c r="H1078" s="237">
        <v>1.758</v>
      </c>
      <c r="I1078" s="238"/>
      <c r="J1078" s="233"/>
      <c r="K1078" s="233"/>
      <c r="L1078" s="239"/>
      <c r="M1078" s="240"/>
      <c r="N1078" s="241"/>
      <c r="O1078" s="241"/>
      <c r="P1078" s="241"/>
      <c r="Q1078" s="241"/>
      <c r="R1078" s="241"/>
      <c r="S1078" s="241"/>
      <c r="T1078" s="242"/>
      <c r="AT1078" s="243" t="s">
        <v>185</v>
      </c>
      <c r="AU1078" s="243" t="s">
        <v>87</v>
      </c>
      <c r="AV1078" s="11" t="s">
        <v>87</v>
      </c>
      <c r="AW1078" s="11" t="s">
        <v>41</v>
      </c>
      <c r="AX1078" s="11" t="s">
        <v>78</v>
      </c>
      <c r="AY1078" s="243" t="s">
        <v>168</v>
      </c>
    </row>
    <row r="1079" s="1" customFormat="1" ht="25.5" customHeight="1">
      <c r="B1079" s="45"/>
      <c r="C1079" s="220" t="s">
        <v>1641</v>
      </c>
      <c r="D1079" s="220" t="s">
        <v>170</v>
      </c>
      <c r="E1079" s="221" t="s">
        <v>1642</v>
      </c>
      <c r="F1079" s="222" t="s">
        <v>1643</v>
      </c>
      <c r="G1079" s="223" t="s">
        <v>183</v>
      </c>
      <c r="H1079" s="224">
        <v>14.91</v>
      </c>
      <c r="I1079" s="225"/>
      <c r="J1079" s="226">
        <f>ROUND(I1079*H1079,2)</f>
        <v>0</v>
      </c>
      <c r="K1079" s="222" t="s">
        <v>174</v>
      </c>
      <c r="L1079" s="71"/>
      <c r="M1079" s="227" t="s">
        <v>22</v>
      </c>
      <c r="N1079" s="228" t="s">
        <v>49</v>
      </c>
      <c r="O1079" s="46"/>
      <c r="P1079" s="229">
        <f>O1079*H1079</f>
        <v>0</v>
      </c>
      <c r="Q1079" s="229">
        <v>0</v>
      </c>
      <c r="R1079" s="229">
        <f>Q1079*H1079</f>
        <v>0</v>
      </c>
      <c r="S1079" s="229">
        <v>2.2000000000000002</v>
      </c>
      <c r="T1079" s="230">
        <f>S1079*H1079</f>
        <v>32.802</v>
      </c>
      <c r="AR1079" s="23" t="s">
        <v>175</v>
      </c>
      <c r="AT1079" s="23" t="s">
        <v>170</v>
      </c>
      <c r="AU1079" s="23" t="s">
        <v>87</v>
      </c>
      <c r="AY1079" s="23" t="s">
        <v>168</v>
      </c>
      <c r="BE1079" s="231">
        <f>IF(N1079="základní",J1079,0)</f>
        <v>0</v>
      </c>
      <c r="BF1079" s="231">
        <f>IF(N1079="snížená",J1079,0)</f>
        <v>0</v>
      </c>
      <c r="BG1079" s="231">
        <f>IF(N1079="zákl. přenesená",J1079,0)</f>
        <v>0</v>
      </c>
      <c r="BH1079" s="231">
        <f>IF(N1079="sníž. přenesená",J1079,0)</f>
        <v>0</v>
      </c>
      <c r="BI1079" s="231">
        <f>IF(N1079="nulová",J1079,0)</f>
        <v>0</v>
      </c>
      <c r="BJ1079" s="23" t="s">
        <v>24</v>
      </c>
      <c r="BK1079" s="231">
        <f>ROUND(I1079*H1079,2)</f>
        <v>0</v>
      </c>
      <c r="BL1079" s="23" t="s">
        <v>175</v>
      </c>
      <c r="BM1079" s="23" t="s">
        <v>1644</v>
      </c>
    </row>
    <row r="1080" s="12" customFormat="1">
      <c r="B1080" s="244"/>
      <c r="C1080" s="245"/>
      <c r="D1080" s="234" t="s">
        <v>185</v>
      </c>
      <c r="E1080" s="246" t="s">
        <v>22</v>
      </c>
      <c r="F1080" s="247" t="s">
        <v>1645</v>
      </c>
      <c r="G1080" s="245"/>
      <c r="H1080" s="246" t="s">
        <v>22</v>
      </c>
      <c r="I1080" s="248"/>
      <c r="J1080" s="245"/>
      <c r="K1080" s="245"/>
      <c r="L1080" s="249"/>
      <c r="M1080" s="250"/>
      <c r="N1080" s="251"/>
      <c r="O1080" s="251"/>
      <c r="P1080" s="251"/>
      <c r="Q1080" s="251"/>
      <c r="R1080" s="251"/>
      <c r="S1080" s="251"/>
      <c r="T1080" s="252"/>
      <c r="AT1080" s="253" t="s">
        <v>185</v>
      </c>
      <c r="AU1080" s="253" t="s">
        <v>87</v>
      </c>
      <c r="AV1080" s="12" t="s">
        <v>24</v>
      </c>
      <c r="AW1080" s="12" t="s">
        <v>41</v>
      </c>
      <c r="AX1080" s="12" t="s">
        <v>78</v>
      </c>
      <c r="AY1080" s="253" t="s">
        <v>168</v>
      </c>
    </row>
    <row r="1081" s="11" customFormat="1">
      <c r="B1081" s="232"/>
      <c r="C1081" s="233"/>
      <c r="D1081" s="234" t="s">
        <v>185</v>
      </c>
      <c r="E1081" s="235" t="s">
        <v>22</v>
      </c>
      <c r="F1081" s="236" t="s">
        <v>1646</v>
      </c>
      <c r="G1081" s="233"/>
      <c r="H1081" s="237">
        <v>0.79900000000000004</v>
      </c>
      <c r="I1081" s="238"/>
      <c r="J1081" s="233"/>
      <c r="K1081" s="233"/>
      <c r="L1081" s="239"/>
      <c r="M1081" s="240"/>
      <c r="N1081" s="241"/>
      <c r="O1081" s="241"/>
      <c r="P1081" s="241"/>
      <c r="Q1081" s="241"/>
      <c r="R1081" s="241"/>
      <c r="S1081" s="241"/>
      <c r="T1081" s="242"/>
      <c r="AT1081" s="243" t="s">
        <v>185</v>
      </c>
      <c r="AU1081" s="243" t="s">
        <v>87</v>
      </c>
      <c r="AV1081" s="11" t="s">
        <v>87</v>
      </c>
      <c r="AW1081" s="11" t="s">
        <v>41</v>
      </c>
      <c r="AX1081" s="11" t="s">
        <v>78</v>
      </c>
      <c r="AY1081" s="243" t="s">
        <v>168</v>
      </c>
    </row>
    <row r="1082" s="12" customFormat="1">
      <c r="B1082" s="244"/>
      <c r="C1082" s="245"/>
      <c r="D1082" s="234" t="s">
        <v>185</v>
      </c>
      <c r="E1082" s="246" t="s">
        <v>22</v>
      </c>
      <c r="F1082" s="247" t="s">
        <v>1647</v>
      </c>
      <c r="G1082" s="245"/>
      <c r="H1082" s="246" t="s">
        <v>22</v>
      </c>
      <c r="I1082" s="248"/>
      <c r="J1082" s="245"/>
      <c r="K1082" s="245"/>
      <c r="L1082" s="249"/>
      <c r="M1082" s="250"/>
      <c r="N1082" s="251"/>
      <c r="O1082" s="251"/>
      <c r="P1082" s="251"/>
      <c r="Q1082" s="251"/>
      <c r="R1082" s="251"/>
      <c r="S1082" s="251"/>
      <c r="T1082" s="252"/>
      <c r="AT1082" s="253" t="s">
        <v>185</v>
      </c>
      <c r="AU1082" s="253" t="s">
        <v>87</v>
      </c>
      <c r="AV1082" s="12" t="s">
        <v>24</v>
      </c>
      <c r="AW1082" s="12" t="s">
        <v>41</v>
      </c>
      <c r="AX1082" s="12" t="s">
        <v>78</v>
      </c>
      <c r="AY1082" s="253" t="s">
        <v>168</v>
      </c>
    </row>
    <row r="1083" s="11" customFormat="1">
      <c r="B1083" s="232"/>
      <c r="C1083" s="233"/>
      <c r="D1083" s="234" t="s">
        <v>185</v>
      </c>
      <c r="E1083" s="235" t="s">
        <v>22</v>
      </c>
      <c r="F1083" s="236" t="s">
        <v>1648</v>
      </c>
      <c r="G1083" s="233"/>
      <c r="H1083" s="237">
        <v>17.646999999999998</v>
      </c>
      <c r="I1083" s="238"/>
      <c r="J1083" s="233"/>
      <c r="K1083" s="233"/>
      <c r="L1083" s="239"/>
      <c r="M1083" s="240"/>
      <c r="N1083" s="241"/>
      <c r="O1083" s="241"/>
      <c r="P1083" s="241"/>
      <c r="Q1083" s="241"/>
      <c r="R1083" s="241"/>
      <c r="S1083" s="241"/>
      <c r="T1083" s="242"/>
      <c r="AT1083" s="243" t="s">
        <v>185</v>
      </c>
      <c r="AU1083" s="243" t="s">
        <v>87</v>
      </c>
      <c r="AV1083" s="11" t="s">
        <v>87</v>
      </c>
      <c r="AW1083" s="11" t="s">
        <v>41</v>
      </c>
      <c r="AX1083" s="11" t="s">
        <v>78</v>
      </c>
      <c r="AY1083" s="243" t="s">
        <v>168</v>
      </c>
    </row>
    <row r="1084" s="12" customFormat="1">
      <c r="B1084" s="244"/>
      <c r="C1084" s="245"/>
      <c r="D1084" s="234" t="s">
        <v>185</v>
      </c>
      <c r="E1084" s="246" t="s">
        <v>22</v>
      </c>
      <c r="F1084" s="247" t="s">
        <v>1649</v>
      </c>
      <c r="G1084" s="245"/>
      <c r="H1084" s="246" t="s">
        <v>22</v>
      </c>
      <c r="I1084" s="248"/>
      <c r="J1084" s="245"/>
      <c r="K1084" s="245"/>
      <c r="L1084" s="249"/>
      <c r="M1084" s="250"/>
      <c r="N1084" s="251"/>
      <c r="O1084" s="251"/>
      <c r="P1084" s="251"/>
      <c r="Q1084" s="251"/>
      <c r="R1084" s="251"/>
      <c r="S1084" s="251"/>
      <c r="T1084" s="252"/>
      <c r="AT1084" s="253" t="s">
        <v>185</v>
      </c>
      <c r="AU1084" s="253" t="s">
        <v>87</v>
      </c>
      <c r="AV1084" s="12" t="s">
        <v>24</v>
      </c>
      <c r="AW1084" s="12" t="s">
        <v>41</v>
      </c>
      <c r="AX1084" s="12" t="s">
        <v>78</v>
      </c>
      <c r="AY1084" s="253" t="s">
        <v>168</v>
      </c>
    </row>
    <row r="1085" s="11" customFormat="1">
      <c r="B1085" s="232"/>
      <c r="C1085" s="233"/>
      <c r="D1085" s="234" t="s">
        <v>185</v>
      </c>
      <c r="E1085" s="235" t="s">
        <v>22</v>
      </c>
      <c r="F1085" s="236" t="s">
        <v>1650</v>
      </c>
      <c r="G1085" s="233"/>
      <c r="H1085" s="237">
        <v>-3.536</v>
      </c>
      <c r="I1085" s="238"/>
      <c r="J1085" s="233"/>
      <c r="K1085" s="233"/>
      <c r="L1085" s="239"/>
      <c r="M1085" s="240"/>
      <c r="N1085" s="241"/>
      <c r="O1085" s="241"/>
      <c r="P1085" s="241"/>
      <c r="Q1085" s="241"/>
      <c r="R1085" s="241"/>
      <c r="S1085" s="241"/>
      <c r="T1085" s="242"/>
      <c r="AT1085" s="243" t="s">
        <v>185</v>
      </c>
      <c r="AU1085" s="243" t="s">
        <v>87</v>
      </c>
      <c r="AV1085" s="11" t="s">
        <v>87</v>
      </c>
      <c r="AW1085" s="11" t="s">
        <v>41</v>
      </c>
      <c r="AX1085" s="11" t="s">
        <v>78</v>
      </c>
      <c r="AY1085" s="243" t="s">
        <v>168</v>
      </c>
    </row>
    <row r="1086" s="1" customFormat="1" ht="38.25" customHeight="1">
      <c r="B1086" s="45"/>
      <c r="C1086" s="220" t="s">
        <v>1651</v>
      </c>
      <c r="D1086" s="220" t="s">
        <v>170</v>
      </c>
      <c r="E1086" s="221" t="s">
        <v>1652</v>
      </c>
      <c r="F1086" s="222" t="s">
        <v>1653</v>
      </c>
      <c r="G1086" s="223" t="s">
        <v>183</v>
      </c>
      <c r="H1086" s="224">
        <v>0.79900000000000004</v>
      </c>
      <c r="I1086" s="225"/>
      <c r="J1086" s="226">
        <f>ROUND(I1086*H1086,2)</f>
        <v>0</v>
      </c>
      <c r="K1086" s="222" t="s">
        <v>174</v>
      </c>
      <c r="L1086" s="71"/>
      <c r="M1086" s="227" t="s">
        <v>22</v>
      </c>
      <c r="N1086" s="228" t="s">
        <v>49</v>
      </c>
      <c r="O1086" s="46"/>
      <c r="P1086" s="229">
        <f>O1086*H1086</f>
        <v>0</v>
      </c>
      <c r="Q1086" s="229">
        <v>0</v>
      </c>
      <c r="R1086" s="229">
        <f>Q1086*H1086</f>
        <v>0</v>
      </c>
      <c r="S1086" s="229">
        <v>0.029000000000000001</v>
      </c>
      <c r="T1086" s="230">
        <f>S1086*H1086</f>
        <v>0.023171000000000004</v>
      </c>
      <c r="AR1086" s="23" t="s">
        <v>175</v>
      </c>
      <c r="AT1086" s="23" t="s">
        <v>170</v>
      </c>
      <c r="AU1086" s="23" t="s">
        <v>87</v>
      </c>
      <c r="AY1086" s="23" t="s">
        <v>168</v>
      </c>
      <c r="BE1086" s="231">
        <f>IF(N1086="základní",J1086,0)</f>
        <v>0</v>
      </c>
      <c r="BF1086" s="231">
        <f>IF(N1086="snížená",J1086,0)</f>
        <v>0</v>
      </c>
      <c r="BG1086" s="231">
        <f>IF(N1086="zákl. přenesená",J1086,0)</f>
        <v>0</v>
      </c>
      <c r="BH1086" s="231">
        <f>IF(N1086="sníž. přenesená",J1086,0)</f>
        <v>0</v>
      </c>
      <c r="BI1086" s="231">
        <f>IF(N1086="nulová",J1086,0)</f>
        <v>0</v>
      </c>
      <c r="BJ1086" s="23" t="s">
        <v>24</v>
      </c>
      <c r="BK1086" s="231">
        <f>ROUND(I1086*H1086,2)</f>
        <v>0</v>
      </c>
      <c r="BL1086" s="23" t="s">
        <v>175</v>
      </c>
      <c r="BM1086" s="23" t="s">
        <v>1654</v>
      </c>
    </row>
    <row r="1087" s="11" customFormat="1">
      <c r="B1087" s="232"/>
      <c r="C1087" s="233"/>
      <c r="D1087" s="234" t="s">
        <v>185</v>
      </c>
      <c r="E1087" s="235" t="s">
        <v>22</v>
      </c>
      <c r="F1087" s="236" t="s">
        <v>1655</v>
      </c>
      <c r="G1087" s="233"/>
      <c r="H1087" s="237">
        <v>0.79900000000000004</v>
      </c>
      <c r="I1087" s="238"/>
      <c r="J1087" s="233"/>
      <c r="K1087" s="233"/>
      <c r="L1087" s="239"/>
      <c r="M1087" s="240"/>
      <c r="N1087" s="241"/>
      <c r="O1087" s="241"/>
      <c r="P1087" s="241"/>
      <c r="Q1087" s="241"/>
      <c r="R1087" s="241"/>
      <c r="S1087" s="241"/>
      <c r="T1087" s="242"/>
      <c r="AT1087" s="243" t="s">
        <v>185</v>
      </c>
      <c r="AU1087" s="243" t="s">
        <v>87</v>
      </c>
      <c r="AV1087" s="11" t="s">
        <v>87</v>
      </c>
      <c r="AW1087" s="11" t="s">
        <v>41</v>
      </c>
      <c r="AX1087" s="11" t="s">
        <v>78</v>
      </c>
      <c r="AY1087" s="243" t="s">
        <v>168</v>
      </c>
    </row>
    <row r="1088" s="1" customFormat="1" ht="38.25" customHeight="1">
      <c r="B1088" s="45"/>
      <c r="C1088" s="220" t="s">
        <v>1656</v>
      </c>
      <c r="D1088" s="220" t="s">
        <v>170</v>
      </c>
      <c r="E1088" s="221" t="s">
        <v>1657</v>
      </c>
      <c r="F1088" s="222" t="s">
        <v>1658</v>
      </c>
      <c r="G1088" s="223" t="s">
        <v>247</v>
      </c>
      <c r="H1088" s="224">
        <v>444.577</v>
      </c>
      <c r="I1088" s="225"/>
      <c r="J1088" s="226">
        <f>ROUND(I1088*H1088,2)</f>
        <v>0</v>
      </c>
      <c r="K1088" s="222" t="s">
        <v>174</v>
      </c>
      <c r="L1088" s="71"/>
      <c r="M1088" s="227" t="s">
        <v>22</v>
      </c>
      <c r="N1088" s="228" t="s">
        <v>49</v>
      </c>
      <c r="O1088" s="46"/>
      <c r="P1088" s="229">
        <f>O1088*H1088</f>
        <v>0</v>
      </c>
      <c r="Q1088" s="229">
        <v>0</v>
      </c>
      <c r="R1088" s="229">
        <f>Q1088*H1088</f>
        <v>0</v>
      </c>
      <c r="S1088" s="229">
        <v>0.035000000000000003</v>
      </c>
      <c r="T1088" s="230">
        <f>S1088*H1088</f>
        <v>15.560195000000002</v>
      </c>
      <c r="AR1088" s="23" t="s">
        <v>175</v>
      </c>
      <c r="AT1088" s="23" t="s">
        <v>170</v>
      </c>
      <c r="AU1088" s="23" t="s">
        <v>87</v>
      </c>
      <c r="AY1088" s="23" t="s">
        <v>168</v>
      </c>
      <c r="BE1088" s="231">
        <f>IF(N1088="základní",J1088,0)</f>
        <v>0</v>
      </c>
      <c r="BF1088" s="231">
        <f>IF(N1088="snížená",J1088,0)</f>
        <v>0</v>
      </c>
      <c r="BG1088" s="231">
        <f>IF(N1088="zákl. přenesená",J1088,0)</f>
        <v>0</v>
      </c>
      <c r="BH1088" s="231">
        <f>IF(N1088="sníž. přenesená",J1088,0)</f>
        <v>0</v>
      </c>
      <c r="BI1088" s="231">
        <f>IF(N1088="nulová",J1088,0)</f>
        <v>0</v>
      </c>
      <c r="BJ1088" s="23" t="s">
        <v>24</v>
      </c>
      <c r="BK1088" s="231">
        <f>ROUND(I1088*H1088,2)</f>
        <v>0</v>
      </c>
      <c r="BL1088" s="23" t="s">
        <v>175</v>
      </c>
      <c r="BM1088" s="23" t="s">
        <v>1659</v>
      </c>
    </row>
    <row r="1089" s="11" customFormat="1">
      <c r="B1089" s="232"/>
      <c r="C1089" s="233"/>
      <c r="D1089" s="234" t="s">
        <v>185</v>
      </c>
      <c r="E1089" s="235" t="s">
        <v>22</v>
      </c>
      <c r="F1089" s="236" t="s">
        <v>1660</v>
      </c>
      <c r="G1089" s="233"/>
      <c r="H1089" s="237">
        <v>2.25</v>
      </c>
      <c r="I1089" s="238"/>
      <c r="J1089" s="233"/>
      <c r="K1089" s="233"/>
      <c r="L1089" s="239"/>
      <c r="M1089" s="240"/>
      <c r="N1089" s="241"/>
      <c r="O1089" s="241"/>
      <c r="P1089" s="241"/>
      <c r="Q1089" s="241"/>
      <c r="R1089" s="241"/>
      <c r="S1089" s="241"/>
      <c r="T1089" s="242"/>
      <c r="AT1089" s="243" t="s">
        <v>185</v>
      </c>
      <c r="AU1089" s="243" t="s">
        <v>87</v>
      </c>
      <c r="AV1089" s="11" t="s">
        <v>87</v>
      </c>
      <c r="AW1089" s="11" t="s">
        <v>41</v>
      </c>
      <c r="AX1089" s="11" t="s">
        <v>78</v>
      </c>
      <c r="AY1089" s="243" t="s">
        <v>168</v>
      </c>
    </row>
    <row r="1090" s="11" customFormat="1">
      <c r="B1090" s="232"/>
      <c r="C1090" s="233"/>
      <c r="D1090" s="234" t="s">
        <v>185</v>
      </c>
      <c r="E1090" s="235" t="s">
        <v>22</v>
      </c>
      <c r="F1090" s="236" t="s">
        <v>1661</v>
      </c>
      <c r="G1090" s="233"/>
      <c r="H1090" s="237">
        <v>17.574999999999999</v>
      </c>
      <c r="I1090" s="238"/>
      <c r="J1090" s="233"/>
      <c r="K1090" s="233"/>
      <c r="L1090" s="239"/>
      <c r="M1090" s="240"/>
      <c r="N1090" s="241"/>
      <c r="O1090" s="241"/>
      <c r="P1090" s="241"/>
      <c r="Q1090" s="241"/>
      <c r="R1090" s="241"/>
      <c r="S1090" s="241"/>
      <c r="T1090" s="242"/>
      <c r="AT1090" s="243" t="s">
        <v>185</v>
      </c>
      <c r="AU1090" s="243" t="s">
        <v>87</v>
      </c>
      <c r="AV1090" s="11" t="s">
        <v>87</v>
      </c>
      <c r="AW1090" s="11" t="s">
        <v>41</v>
      </c>
      <c r="AX1090" s="11" t="s">
        <v>78</v>
      </c>
      <c r="AY1090" s="243" t="s">
        <v>168</v>
      </c>
    </row>
    <row r="1091" s="12" customFormat="1">
      <c r="B1091" s="244"/>
      <c r="C1091" s="245"/>
      <c r="D1091" s="234" t="s">
        <v>185</v>
      </c>
      <c r="E1091" s="246" t="s">
        <v>22</v>
      </c>
      <c r="F1091" s="247" t="s">
        <v>361</v>
      </c>
      <c r="G1091" s="245"/>
      <c r="H1091" s="246" t="s">
        <v>22</v>
      </c>
      <c r="I1091" s="248"/>
      <c r="J1091" s="245"/>
      <c r="K1091" s="245"/>
      <c r="L1091" s="249"/>
      <c r="M1091" s="250"/>
      <c r="N1091" s="251"/>
      <c r="O1091" s="251"/>
      <c r="P1091" s="251"/>
      <c r="Q1091" s="251"/>
      <c r="R1091" s="251"/>
      <c r="S1091" s="251"/>
      <c r="T1091" s="252"/>
      <c r="AT1091" s="253" t="s">
        <v>185</v>
      </c>
      <c r="AU1091" s="253" t="s">
        <v>87</v>
      </c>
      <c r="AV1091" s="12" t="s">
        <v>24</v>
      </c>
      <c r="AW1091" s="12" t="s">
        <v>41</v>
      </c>
      <c r="AX1091" s="12" t="s">
        <v>78</v>
      </c>
      <c r="AY1091" s="253" t="s">
        <v>168</v>
      </c>
    </row>
    <row r="1092" s="11" customFormat="1">
      <c r="B1092" s="232"/>
      <c r="C1092" s="233"/>
      <c r="D1092" s="234" t="s">
        <v>185</v>
      </c>
      <c r="E1092" s="235" t="s">
        <v>22</v>
      </c>
      <c r="F1092" s="236" t="s">
        <v>1662</v>
      </c>
      <c r="G1092" s="233"/>
      <c r="H1092" s="237">
        <v>8.7409999999999997</v>
      </c>
      <c r="I1092" s="238"/>
      <c r="J1092" s="233"/>
      <c r="K1092" s="233"/>
      <c r="L1092" s="239"/>
      <c r="M1092" s="240"/>
      <c r="N1092" s="241"/>
      <c r="O1092" s="241"/>
      <c r="P1092" s="241"/>
      <c r="Q1092" s="241"/>
      <c r="R1092" s="241"/>
      <c r="S1092" s="241"/>
      <c r="T1092" s="242"/>
      <c r="AT1092" s="243" t="s">
        <v>185</v>
      </c>
      <c r="AU1092" s="243" t="s">
        <v>87</v>
      </c>
      <c r="AV1092" s="11" t="s">
        <v>87</v>
      </c>
      <c r="AW1092" s="11" t="s">
        <v>41</v>
      </c>
      <c r="AX1092" s="11" t="s">
        <v>78</v>
      </c>
      <c r="AY1092" s="243" t="s">
        <v>168</v>
      </c>
    </row>
    <row r="1093" s="11" customFormat="1">
      <c r="B1093" s="232"/>
      <c r="C1093" s="233"/>
      <c r="D1093" s="234" t="s">
        <v>185</v>
      </c>
      <c r="E1093" s="235" t="s">
        <v>22</v>
      </c>
      <c r="F1093" s="236" t="s">
        <v>1663</v>
      </c>
      <c r="G1093" s="233"/>
      <c r="H1093" s="237">
        <v>48.677999999999997</v>
      </c>
      <c r="I1093" s="238"/>
      <c r="J1093" s="233"/>
      <c r="K1093" s="233"/>
      <c r="L1093" s="239"/>
      <c r="M1093" s="240"/>
      <c r="N1093" s="241"/>
      <c r="O1093" s="241"/>
      <c r="P1093" s="241"/>
      <c r="Q1093" s="241"/>
      <c r="R1093" s="241"/>
      <c r="S1093" s="241"/>
      <c r="T1093" s="242"/>
      <c r="AT1093" s="243" t="s">
        <v>185</v>
      </c>
      <c r="AU1093" s="243" t="s">
        <v>87</v>
      </c>
      <c r="AV1093" s="11" t="s">
        <v>87</v>
      </c>
      <c r="AW1093" s="11" t="s">
        <v>41</v>
      </c>
      <c r="AX1093" s="11" t="s">
        <v>78</v>
      </c>
      <c r="AY1093" s="243" t="s">
        <v>168</v>
      </c>
    </row>
    <row r="1094" s="11" customFormat="1">
      <c r="B1094" s="232"/>
      <c r="C1094" s="233"/>
      <c r="D1094" s="234" t="s">
        <v>185</v>
      </c>
      <c r="E1094" s="235" t="s">
        <v>22</v>
      </c>
      <c r="F1094" s="236" t="s">
        <v>1664</v>
      </c>
      <c r="G1094" s="233"/>
      <c r="H1094" s="237">
        <v>14.789999999999999</v>
      </c>
      <c r="I1094" s="238"/>
      <c r="J1094" s="233"/>
      <c r="K1094" s="233"/>
      <c r="L1094" s="239"/>
      <c r="M1094" s="240"/>
      <c r="N1094" s="241"/>
      <c r="O1094" s="241"/>
      <c r="P1094" s="241"/>
      <c r="Q1094" s="241"/>
      <c r="R1094" s="241"/>
      <c r="S1094" s="241"/>
      <c r="T1094" s="242"/>
      <c r="AT1094" s="243" t="s">
        <v>185</v>
      </c>
      <c r="AU1094" s="243" t="s">
        <v>87</v>
      </c>
      <c r="AV1094" s="11" t="s">
        <v>87</v>
      </c>
      <c r="AW1094" s="11" t="s">
        <v>41</v>
      </c>
      <c r="AX1094" s="11" t="s">
        <v>78</v>
      </c>
      <c r="AY1094" s="243" t="s">
        <v>168</v>
      </c>
    </row>
    <row r="1095" s="11" customFormat="1">
      <c r="B1095" s="232"/>
      <c r="C1095" s="233"/>
      <c r="D1095" s="234" t="s">
        <v>185</v>
      </c>
      <c r="E1095" s="235" t="s">
        <v>22</v>
      </c>
      <c r="F1095" s="236" t="s">
        <v>1665</v>
      </c>
      <c r="G1095" s="233"/>
      <c r="H1095" s="237">
        <v>71.840999999999994</v>
      </c>
      <c r="I1095" s="238"/>
      <c r="J1095" s="233"/>
      <c r="K1095" s="233"/>
      <c r="L1095" s="239"/>
      <c r="M1095" s="240"/>
      <c r="N1095" s="241"/>
      <c r="O1095" s="241"/>
      <c r="P1095" s="241"/>
      <c r="Q1095" s="241"/>
      <c r="R1095" s="241"/>
      <c r="S1095" s="241"/>
      <c r="T1095" s="242"/>
      <c r="AT1095" s="243" t="s">
        <v>185</v>
      </c>
      <c r="AU1095" s="243" t="s">
        <v>87</v>
      </c>
      <c r="AV1095" s="11" t="s">
        <v>87</v>
      </c>
      <c r="AW1095" s="11" t="s">
        <v>41</v>
      </c>
      <c r="AX1095" s="11" t="s">
        <v>78</v>
      </c>
      <c r="AY1095" s="243" t="s">
        <v>168</v>
      </c>
    </row>
    <row r="1096" s="12" customFormat="1">
      <c r="B1096" s="244"/>
      <c r="C1096" s="245"/>
      <c r="D1096" s="234" t="s">
        <v>185</v>
      </c>
      <c r="E1096" s="246" t="s">
        <v>22</v>
      </c>
      <c r="F1096" s="247" t="s">
        <v>1666</v>
      </c>
      <c r="G1096" s="245"/>
      <c r="H1096" s="246" t="s">
        <v>22</v>
      </c>
      <c r="I1096" s="248"/>
      <c r="J1096" s="245"/>
      <c r="K1096" s="245"/>
      <c r="L1096" s="249"/>
      <c r="M1096" s="250"/>
      <c r="N1096" s="251"/>
      <c r="O1096" s="251"/>
      <c r="P1096" s="251"/>
      <c r="Q1096" s="251"/>
      <c r="R1096" s="251"/>
      <c r="S1096" s="251"/>
      <c r="T1096" s="252"/>
      <c r="AT1096" s="253" t="s">
        <v>185</v>
      </c>
      <c r="AU1096" s="253" t="s">
        <v>87</v>
      </c>
      <c r="AV1096" s="12" t="s">
        <v>24</v>
      </c>
      <c r="AW1096" s="12" t="s">
        <v>41</v>
      </c>
      <c r="AX1096" s="12" t="s">
        <v>78</v>
      </c>
      <c r="AY1096" s="253" t="s">
        <v>168</v>
      </c>
    </row>
    <row r="1097" s="11" customFormat="1">
      <c r="B1097" s="232"/>
      <c r="C1097" s="233"/>
      <c r="D1097" s="234" t="s">
        <v>185</v>
      </c>
      <c r="E1097" s="235" t="s">
        <v>22</v>
      </c>
      <c r="F1097" s="236" t="s">
        <v>1667</v>
      </c>
      <c r="G1097" s="233"/>
      <c r="H1097" s="237">
        <v>80.036000000000001</v>
      </c>
      <c r="I1097" s="238"/>
      <c r="J1097" s="233"/>
      <c r="K1097" s="233"/>
      <c r="L1097" s="239"/>
      <c r="M1097" s="240"/>
      <c r="N1097" s="241"/>
      <c r="O1097" s="241"/>
      <c r="P1097" s="241"/>
      <c r="Q1097" s="241"/>
      <c r="R1097" s="241"/>
      <c r="S1097" s="241"/>
      <c r="T1097" s="242"/>
      <c r="AT1097" s="243" t="s">
        <v>185</v>
      </c>
      <c r="AU1097" s="243" t="s">
        <v>87</v>
      </c>
      <c r="AV1097" s="11" t="s">
        <v>87</v>
      </c>
      <c r="AW1097" s="11" t="s">
        <v>41</v>
      </c>
      <c r="AX1097" s="11" t="s">
        <v>78</v>
      </c>
      <c r="AY1097" s="243" t="s">
        <v>168</v>
      </c>
    </row>
    <row r="1098" s="11" customFormat="1">
      <c r="B1098" s="232"/>
      <c r="C1098" s="233"/>
      <c r="D1098" s="234" t="s">
        <v>185</v>
      </c>
      <c r="E1098" s="235" t="s">
        <v>22</v>
      </c>
      <c r="F1098" s="236" t="s">
        <v>1668</v>
      </c>
      <c r="G1098" s="233"/>
      <c r="H1098" s="237">
        <v>53.542999999999999</v>
      </c>
      <c r="I1098" s="238"/>
      <c r="J1098" s="233"/>
      <c r="K1098" s="233"/>
      <c r="L1098" s="239"/>
      <c r="M1098" s="240"/>
      <c r="N1098" s="241"/>
      <c r="O1098" s="241"/>
      <c r="P1098" s="241"/>
      <c r="Q1098" s="241"/>
      <c r="R1098" s="241"/>
      <c r="S1098" s="241"/>
      <c r="T1098" s="242"/>
      <c r="AT1098" s="243" t="s">
        <v>185</v>
      </c>
      <c r="AU1098" s="243" t="s">
        <v>87</v>
      </c>
      <c r="AV1098" s="11" t="s">
        <v>87</v>
      </c>
      <c r="AW1098" s="11" t="s">
        <v>41</v>
      </c>
      <c r="AX1098" s="11" t="s">
        <v>78</v>
      </c>
      <c r="AY1098" s="243" t="s">
        <v>168</v>
      </c>
    </row>
    <row r="1099" s="11" customFormat="1">
      <c r="B1099" s="232"/>
      <c r="C1099" s="233"/>
      <c r="D1099" s="234" t="s">
        <v>185</v>
      </c>
      <c r="E1099" s="235" t="s">
        <v>22</v>
      </c>
      <c r="F1099" s="236" t="s">
        <v>1669</v>
      </c>
      <c r="G1099" s="233"/>
      <c r="H1099" s="237">
        <v>135.90299999999999</v>
      </c>
      <c r="I1099" s="238"/>
      <c r="J1099" s="233"/>
      <c r="K1099" s="233"/>
      <c r="L1099" s="239"/>
      <c r="M1099" s="240"/>
      <c r="N1099" s="241"/>
      <c r="O1099" s="241"/>
      <c r="P1099" s="241"/>
      <c r="Q1099" s="241"/>
      <c r="R1099" s="241"/>
      <c r="S1099" s="241"/>
      <c r="T1099" s="242"/>
      <c r="AT1099" s="243" t="s">
        <v>185</v>
      </c>
      <c r="AU1099" s="243" t="s">
        <v>87</v>
      </c>
      <c r="AV1099" s="11" t="s">
        <v>87</v>
      </c>
      <c r="AW1099" s="11" t="s">
        <v>41</v>
      </c>
      <c r="AX1099" s="11" t="s">
        <v>78</v>
      </c>
      <c r="AY1099" s="243" t="s">
        <v>168</v>
      </c>
    </row>
    <row r="1100" s="12" customFormat="1">
      <c r="B1100" s="244"/>
      <c r="C1100" s="245"/>
      <c r="D1100" s="234" t="s">
        <v>185</v>
      </c>
      <c r="E1100" s="246" t="s">
        <v>22</v>
      </c>
      <c r="F1100" s="247" t="s">
        <v>418</v>
      </c>
      <c r="G1100" s="245"/>
      <c r="H1100" s="246" t="s">
        <v>22</v>
      </c>
      <c r="I1100" s="248"/>
      <c r="J1100" s="245"/>
      <c r="K1100" s="245"/>
      <c r="L1100" s="249"/>
      <c r="M1100" s="250"/>
      <c r="N1100" s="251"/>
      <c r="O1100" s="251"/>
      <c r="P1100" s="251"/>
      <c r="Q1100" s="251"/>
      <c r="R1100" s="251"/>
      <c r="S1100" s="251"/>
      <c r="T1100" s="252"/>
      <c r="AT1100" s="253" t="s">
        <v>185</v>
      </c>
      <c r="AU1100" s="253" t="s">
        <v>87</v>
      </c>
      <c r="AV1100" s="12" t="s">
        <v>24</v>
      </c>
      <c r="AW1100" s="12" t="s">
        <v>41</v>
      </c>
      <c r="AX1100" s="12" t="s">
        <v>78</v>
      </c>
      <c r="AY1100" s="253" t="s">
        <v>168</v>
      </c>
    </row>
    <row r="1101" s="11" customFormat="1">
      <c r="B1101" s="232"/>
      <c r="C1101" s="233"/>
      <c r="D1101" s="234" t="s">
        <v>185</v>
      </c>
      <c r="E1101" s="235" t="s">
        <v>22</v>
      </c>
      <c r="F1101" s="236" t="s">
        <v>1670</v>
      </c>
      <c r="G1101" s="233"/>
      <c r="H1101" s="237">
        <v>11.220000000000001</v>
      </c>
      <c r="I1101" s="238"/>
      <c r="J1101" s="233"/>
      <c r="K1101" s="233"/>
      <c r="L1101" s="239"/>
      <c r="M1101" s="240"/>
      <c r="N1101" s="241"/>
      <c r="O1101" s="241"/>
      <c r="P1101" s="241"/>
      <c r="Q1101" s="241"/>
      <c r="R1101" s="241"/>
      <c r="S1101" s="241"/>
      <c r="T1101" s="242"/>
      <c r="AT1101" s="243" t="s">
        <v>185</v>
      </c>
      <c r="AU1101" s="243" t="s">
        <v>87</v>
      </c>
      <c r="AV1101" s="11" t="s">
        <v>87</v>
      </c>
      <c r="AW1101" s="11" t="s">
        <v>41</v>
      </c>
      <c r="AX1101" s="11" t="s">
        <v>78</v>
      </c>
      <c r="AY1101" s="243" t="s">
        <v>168</v>
      </c>
    </row>
    <row r="1102" s="1" customFormat="1" ht="38.25" customHeight="1">
      <c r="B1102" s="45"/>
      <c r="C1102" s="220" t="s">
        <v>1671</v>
      </c>
      <c r="D1102" s="220" t="s">
        <v>170</v>
      </c>
      <c r="E1102" s="221" t="s">
        <v>1672</v>
      </c>
      <c r="F1102" s="222" t="s">
        <v>1673</v>
      </c>
      <c r="G1102" s="223" t="s">
        <v>247</v>
      </c>
      <c r="H1102" s="224">
        <v>3.6749999999999998</v>
      </c>
      <c r="I1102" s="225"/>
      <c r="J1102" s="226">
        <f>ROUND(I1102*H1102,2)</f>
        <v>0</v>
      </c>
      <c r="K1102" s="222" t="s">
        <v>174</v>
      </c>
      <c r="L1102" s="71"/>
      <c r="M1102" s="227" t="s">
        <v>22</v>
      </c>
      <c r="N1102" s="228" t="s">
        <v>49</v>
      </c>
      <c r="O1102" s="46"/>
      <c r="P1102" s="229">
        <f>O1102*H1102</f>
        <v>0</v>
      </c>
      <c r="Q1102" s="229">
        <v>0</v>
      </c>
      <c r="R1102" s="229">
        <f>Q1102*H1102</f>
        <v>0</v>
      </c>
      <c r="S1102" s="229">
        <v>0.058999999999999997</v>
      </c>
      <c r="T1102" s="230">
        <f>S1102*H1102</f>
        <v>0.21682499999999999</v>
      </c>
      <c r="AR1102" s="23" t="s">
        <v>175</v>
      </c>
      <c r="AT1102" s="23" t="s">
        <v>170</v>
      </c>
      <c r="AU1102" s="23" t="s">
        <v>87</v>
      </c>
      <c r="AY1102" s="23" t="s">
        <v>168</v>
      </c>
      <c r="BE1102" s="231">
        <f>IF(N1102="základní",J1102,0)</f>
        <v>0</v>
      </c>
      <c r="BF1102" s="231">
        <f>IF(N1102="snížená",J1102,0)</f>
        <v>0</v>
      </c>
      <c r="BG1102" s="231">
        <f>IF(N1102="zákl. přenesená",J1102,0)</f>
        <v>0</v>
      </c>
      <c r="BH1102" s="231">
        <f>IF(N1102="sníž. přenesená",J1102,0)</f>
        <v>0</v>
      </c>
      <c r="BI1102" s="231">
        <f>IF(N1102="nulová",J1102,0)</f>
        <v>0</v>
      </c>
      <c r="BJ1102" s="23" t="s">
        <v>24</v>
      </c>
      <c r="BK1102" s="231">
        <f>ROUND(I1102*H1102,2)</f>
        <v>0</v>
      </c>
      <c r="BL1102" s="23" t="s">
        <v>175</v>
      </c>
      <c r="BM1102" s="23" t="s">
        <v>1674</v>
      </c>
    </row>
    <row r="1103" s="12" customFormat="1">
      <c r="B1103" s="244"/>
      <c r="C1103" s="245"/>
      <c r="D1103" s="234" t="s">
        <v>185</v>
      </c>
      <c r="E1103" s="246" t="s">
        <v>22</v>
      </c>
      <c r="F1103" s="247" t="s">
        <v>1675</v>
      </c>
      <c r="G1103" s="245"/>
      <c r="H1103" s="246" t="s">
        <v>22</v>
      </c>
      <c r="I1103" s="248"/>
      <c r="J1103" s="245"/>
      <c r="K1103" s="245"/>
      <c r="L1103" s="249"/>
      <c r="M1103" s="250"/>
      <c r="N1103" s="251"/>
      <c r="O1103" s="251"/>
      <c r="P1103" s="251"/>
      <c r="Q1103" s="251"/>
      <c r="R1103" s="251"/>
      <c r="S1103" s="251"/>
      <c r="T1103" s="252"/>
      <c r="AT1103" s="253" t="s">
        <v>185</v>
      </c>
      <c r="AU1103" s="253" t="s">
        <v>87</v>
      </c>
      <c r="AV1103" s="12" t="s">
        <v>24</v>
      </c>
      <c r="AW1103" s="12" t="s">
        <v>41</v>
      </c>
      <c r="AX1103" s="12" t="s">
        <v>78</v>
      </c>
      <c r="AY1103" s="253" t="s">
        <v>168</v>
      </c>
    </row>
    <row r="1104" s="11" customFormat="1">
      <c r="B1104" s="232"/>
      <c r="C1104" s="233"/>
      <c r="D1104" s="234" t="s">
        <v>185</v>
      </c>
      <c r="E1104" s="235" t="s">
        <v>22</v>
      </c>
      <c r="F1104" s="236" t="s">
        <v>1676</v>
      </c>
      <c r="G1104" s="233"/>
      <c r="H1104" s="237">
        <v>3.6749999999999998</v>
      </c>
      <c r="I1104" s="238"/>
      <c r="J1104" s="233"/>
      <c r="K1104" s="233"/>
      <c r="L1104" s="239"/>
      <c r="M1104" s="240"/>
      <c r="N1104" s="241"/>
      <c r="O1104" s="241"/>
      <c r="P1104" s="241"/>
      <c r="Q1104" s="241"/>
      <c r="R1104" s="241"/>
      <c r="S1104" s="241"/>
      <c r="T1104" s="242"/>
      <c r="AT1104" s="243" t="s">
        <v>185</v>
      </c>
      <c r="AU1104" s="243" t="s">
        <v>87</v>
      </c>
      <c r="AV1104" s="11" t="s">
        <v>87</v>
      </c>
      <c r="AW1104" s="11" t="s">
        <v>41</v>
      </c>
      <c r="AX1104" s="11" t="s">
        <v>78</v>
      </c>
      <c r="AY1104" s="243" t="s">
        <v>168</v>
      </c>
    </row>
    <row r="1105" s="1" customFormat="1" ht="25.5" customHeight="1">
      <c r="B1105" s="45"/>
      <c r="C1105" s="220" t="s">
        <v>1677</v>
      </c>
      <c r="D1105" s="220" t="s">
        <v>170</v>
      </c>
      <c r="E1105" s="221" t="s">
        <v>1678</v>
      </c>
      <c r="F1105" s="222" t="s">
        <v>1679</v>
      </c>
      <c r="G1105" s="223" t="s">
        <v>183</v>
      </c>
      <c r="H1105" s="224">
        <v>1.849</v>
      </c>
      <c r="I1105" s="225"/>
      <c r="J1105" s="226">
        <f>ROUND(I1105*H1105,2)</f>
        <v>0</v>
      </c>
      <c r="K1105" s="222" t="s">
        <v>174</v>
      </c>
      <c r="L1105" s="71"/>
      <c r="M1105" s="227" t="s">
        <v>22</v>
      </c>
      <c r="N1105" s="228" t="s">
        <v>49</v>
      </c>
      <c r="O1105" s="46"/>
      <c r="P1105" s="229">
        <f>O1105*H1105</f>
        <v>0</v>
      </c>
      <c r="Q1105" s="229">
        <v>0</v>
      </c>
      <c r="R1105" s="229">
        <f>Q1105*H1105</f>
        <v>0</v>
      </c>
      <c r="S1105" s="229">
        <v>1.3999999999999999</v>
      </c>
      <c r="T1105" s="230">
        <f>S1105*H1105</f>
        <v>2.5886</v>
      </c>
      <c r="AR1105" s="23" t="s">
        <v>175</v>
      </c>
      <c r="AT1105" s="23" t="s">
        <v>170</v>
      </c>
      <c r="AU1105" s="23" t="s">
        <v>87</v>
      </c>
      <c r="AY1105" s="23" t="s">
        <v>168</v>
      </c>
      <c r="BE1105" s="231">
        <f>IF(N1105="základní",J1105,0)</f>
        <v>0</v>
      </c>
      <c r="BF1105" s="231">
        <f>IF(N1105="snížená",J1105,0)</f>
        <v>0</v>
      </c>
      <c r="BG1105" s="231">
        <f>IF(N1105="zákl. přenesená",J1105,0)</f>
        <v>0</v>
      </c>
      <c r="BH1105" s="231">
        <f>IF(N1105="sníž. přenesená",J1105,0)</f>
        <v>0</v>
      </c>
      <c r="BI1105" s="231">
        <f>IF(N1105="nulová",J1105,0)</f>
        <v>0</v>
      </c>
      <c r="BJ1105" s="23" t="s">
        <v>24</v>
      </c>
      <c r="BK1105" s="231">
        <f>ROUND(I1105*H1105,2)</f>
        <v>0</v>
      </c>
      <c r="BL1105" s="23" t="s">
        <v>175</v>
      </c>
      <c r="BM1105" s="23" t="s">
        <v>1680</v>
      </c>
    </row>
    <row r="1106" s="12" customFormat="1">
      <c r="B1106" s="244"/>
      <c r="C1106" s="245"/>
      <c r="D1106" s="234" t="s">
        <v>185</v>
      </c>
      <c r="E1106" s="246" t="s">
        <v>22</v>
      </c>
      <c r="F1106" s="247" t="s">
        <v>1681</v>
      </c>
      <c r="G1106" s="245"/>
      <c r="H1106" s="246" t="s">
        <v>22</v>
      </c>
      <c r="I1106" s="248"/>
      <c r="J1106" s="245"/>
      <c r="K1106" s="245"/>
      <c r="L1106" s="249"/>
      <c r="M1106" s="250"/>
      <c r="N1106" s="251"/>
      <c r="O1106" s="251"/>
      <c r="P1106" s="251"/>
      <c r="Q1106" s="251"/>
      <c r="R1106" s="251"/>
      <c r="S1106" s="251"/>
      <c r="T1106" s="252"/>
      <c r="AT1106" s="253" t="s">
        <v>185</v>
      </c>
      <c r="AU1106" s="253" t="s">
        <v>87</v>
      </c>
      <c r="AV1106" s="12" t="s">
        <v>24</v>
      </c>
      <c r="AW1106" s="12" t="s">
        <v>41</v>
      </c>
      <c r="AX1106" s="12" t="s">
        <v>78</v>
      </c>
      <c r="AY1106" s="253" t="s">
        <v>168</v>
      </c>
    </row>
    <row r="1107" s="11" customFormat="1">
      <c r="B1107" s="232"/>
      <c r="C1107" s="233"/>
      <c r="D1107" s="234" t="s">
        <v>185</v>
      </c>
      <c r="E1107" s="235" t="s">
        <v>22</v>
      </c>
      <c r="F1107" s="236" t="s">
        <v>1682</v>
      </c>
      <c r="G1107" s="233"/>
      <c r="H1107" s="237">
        <v>1.849</v>
      </c>
      <c r="I1107" s="238"/>
      <c r="J1107" s="233"/>
      <c r="K1107" s="233"/>
      <c r="L1107" s="239"/>
      <c r="M1107" s="240"/>
      <c r="N1107" s="241"/>
      <c r="O1107" s="241"/>
      <c r="P1107" s="241"/>
      <c r="Q1107" s="241"/>
      <c r="R1107" s="241"/>
      <c r="S1107" s="241"/>
      <c r="T1107" s="242"/>
      <c r="AT1107" s="243" t="s">
        <v>185</v>
      </c>
      <c r="AU1107" s="243" t="s">
        <v>87</v>
      </c>
      <c r="AV1107" s="11" t="s">
        <v>87</v>
      </c>
      <c r="AW1107" s="11" t="s">
        <v>41</v>
      </c>
      <c r="AX1107" s="11" t="s">
        <v>78</v>
      </c>
      <c r="AY1107" s="243" t="s">
        <v>168</v>
      </c>
    </row>
    <row r="1108" s="1" customFormat="1" ht="25.5" customHeight="1">
      <c r="B1108" s="45"/>
      <c r="C1108" s="220" t="s">
        <v>1683</v>
      </c>
      <c r="D1108" s="220" t="s">
        <v>170</v>
      </c>
      <c r="E1108" s="221" t="s">
        <v>1684</v>
      </c>
      <c r="F1108" s="222" t="s">
        <v>1685</v>
      </c>
      <c r="G1108" s="223" t="s">
        <v>247</v>
      </c>
      <c r="H1108" s="224">
        <v>85.599999999999994</v>
      </c>
      <c r="I1108" s="225"/>
      <c r="J1108" s="226">
        <f>ROUND(I1108*H1108,2)</f>
        <v>0</v>
      </c>
      <c r="K1108" s="222" t="s">
        <v>174</v>
      </c>
      <c r="L1108" s="71"/>
      <c r="M1108" s="227" t="s">
        <v>22</v>
      </c>
      <c r="N1108" s="228" t="s">
        <v>49</v>
      </c>
      <c r="O1108" s="46"/>
      <c r="P1108" s="229">
        <f>O1108*H1108</f>
        <v>0</v>
      </c>
      <c r="Q1108" s="229">
        <v>0</v>
      </c>
      <c r="R1108" s="229">
        <f>Q1108*H1108</f>
        <v>0</v>
      </c>
      <c r="S1108" s="229">
        <v>0.075999999999999998</v>
      </c>
      <c r="T1108" s="230">
        <f>S1108*H1108</f>
        <v>6.5055999999999994</v>
      </c>
      <c r="AR1108" s="23" t="s">
        <v>175</v>
      </c>
      <c r="AT1108" s="23" t="s">
        <v>170</v>
      </c>
      <c r="AU1108" s="23" t="s">
        <v>87</v>
      </c>
      <c r="AY1108" s="23" t="s">
        <v>168</v>
      </c>
      <c r="BE1108" s="231">
        <f>IF(N1108="základní",J1108,0)</f>
        <v>0</v>
      </c>
      <c r="BF1108" s="231">
        <f>IF(N1108="snížená",J1108,0)</f>
        <v>0</v>
      </c>
      <c r="BG1108" s="231">
        <f>IF(N1108="zákl. přenesená",J1108,0)</f>
        <v>0</v>
      </c>
      <c r="BH1108" s="231">
        <f>IF(N1108="sníž. přenesená",J1108,0)</f>
        <v>0</v>
      </c>
      <c r="BI1108" s="231">
        <f>IF(N1108="nulová",J1108,0)</f>
        <v>0</v>
      </c>
      <c r="BJ1108" s="23" t="s">
        <v>24</v>
      </c>
      <c r="BK1108" s="231">
        <f>ROUND(I1108*H1108,2)</f>
        <v>0</v>
      </c>
      <c r="BL1108" s="23" t="s">
        <v>175</v>
      </c>
      <c r="BM1108" s="23" t="s">
        <v>1686</v>
      </c>
    </row>
    <row r="1109" s="11" customFormat="1">
      <c r="B1109" s="232"/>
      <c r="C1109" s="233"/>
      <c r="D1109" s="234" t="s">
        <v>185</v>
      </c>
      <c r="E1109" s="235" t="s">
        <v>22</v>
      </c>
      <c r="F1109" s="236" t="s">
        <v>1687</v>
      </c>
      <c r="G1109" s="233"/>
      <c r="H1109" s="237">
        <v>8.4000000000000004</v>
      </c>
      <c r="I1109" s="238"/>
      <c r="J1109" s="233"/>
      <c r="K1109" s="233"/>
      <c r="L1109" s="239"/>
      <c r="M1109" s="240"/>
      <c r="N1109" s="241"/>
      <c r="O1109" s="241"/>
      <c r="P1109" s="241"/>
      <c r="Q1109" s="241"/>
      <c r="R1109" s="241"/>
      <c r="S1109" s="241"/>
      <c r="T1109" s="242"/>
      <c r="AT1109" s="243" t="s">
        <v>185</v>
      </c>
      <c r="AU1109" s="243" t="s">
        <v>87</v>
      </c>
      <c r="AV1109" s="11" t="s">
        <v>87</v>
      </c>
      <c r="AW1109" s="11" t="s">
        <v>41</v>
      </c>
      <c r="AX1109" s="11" t="s">
        <v>78</v>
      </c>
      <c r="AY1109" s="243" t="s">
        <v>168</v>
      </c>
    </row>
    <row r="1110" s="11" customFormat="1">
      <c r="B1110" s="232"/>
      <c r="C1110" s="233"/>
      <c r="D1110" s="234" t="s">
        <v>185</v>
      </c>
      <c r="E1110" s="235" t="s">
        <v>22</v>
      </c>
      <c r="F1110" s="236" t="s">
        <v>1688</v>
      </c>
      <c r="G1110" s="233"/>
      <c r="H1110" s="237">
        <v>88</v>
      </c>
      <c r="I1110" s="238"/>
      <c r="J1110" s="233"/>
      <c r="K1110" s="233"/>
      <c r="L1110" s="239"/>
      <c r="M1110" s="240"/>
      <c r="N1110" s="241"/>
      <c r="O1110" s="241"/>
      <c r="P1110" s="241"/>
      <c r="Q1110" s="241"/>
      <c r="R1110" s="241"/>
      <c r="S1110" s="241"/>
      <c r="T1110" s="242"/>
      <c r="AT1110" s="243" t="s">
        <v>185</v>
      </c>
      <c r="AU1110" s="243" t="s">
        <v>87</v>
      </c>
      <c r="AV1110" s="11" t="s">
        <v>87</v>
      </c>
      <c r="AW1110" s="11" t="s">
        <v>41</v>
      </c>
      <c r="AX1110" s="11" t="s">
        <v>78</v>
      </c>
      <c r="AY1110" s="243" t="s">
        <v>168</v>
      </c>
    </row>
    <row r="1111" s="11" customFormat="1">
      <c r="B1111" s="232"/>
      <c r="C1111" s="233"/>
      <c r="D1111" s="234" t="s">
        <v>185</v>
      </c>
      <c r="E1111" s="235" t="s">
        <v>22</v>
      </c>
      <c r="F1111" s="236" t="s">
        <v>1689</v>
      </c>
      <c r="G1111" s="233"/>
      <c r="H1111" s="237">
        <v>4.2000000000000002</v>
      </c>
      <c r="I1111" s="238"/>
      <c r="J1111" s="233"/>
      <c r="K1111" s="233"/>
      <c r="L1111" s="239"/>
      <c r="M1111" s="240"/>
      <c r="N1111" s="241"/>
      <c r="O1111" s="241"/>
      <c r="P1111" s="241"/>
      <c r="Q1111" s="241"/>
      <c r="R1111" s="241"/>
      <c r="S1111" s="241"/>
      <c r="T1111" s="242"/>
      <c r="AT1111" s="243" t="s">
        <v>185</v>
      </c>
      <c r="AU1111" s="243" t="s">
        <v>87</v>
      </c>
      <c r="AV1111" s="11" t="s">
        <v>87</v>
      </c>
      <c r="AW1111" s="11" t="s">
        <v>41</v>
      </c>
      <c r="AX1111" s="11" t="s">
        <v>78</v>
      </c>
      <c r="AY1111" s="243" t="s">
        <v>168</v>
      </c>
    </row>
    <row r="1112" s="11" customFormat="1">
      <c r="B1112" s="232"/>
      <c r="C1112" s="233"/>
      <c r="D1112" s="234" t="s">
        <v>185</v>
      </c>
      <c r="E1112" s="235" t="s">
        <v>22</v>
      </c>
      <c r="F1112" s="236" t="s">
        <v>1690</v>
      </c>
      <c r="G1112" s="233"/>
      <c r="H1112" s="237">
        <v>7.2000000000000002</v>
      </c>
      <c r="I1112" s="238"/>
      <c r="J1112" s="233"/>
      <c r="K1112" s="233"/>
      <c r="L1112" s="239"/>
      <c r="M1112" s="240"/>
      <c r="N1112" s="241"/>
      <c r="O1112" s="241"/>
      <c r="P1112" s="241"/>
      <c r="Q1112" s="241"/>
      <c r="R1112" s="241"/>
      <c r="S1112" s="241"/>
      <c r="T1112" s="242"/>
      <c r="AT1112" s="243" t="s">
        <v>185</v>
      </c>
      <c r="AU1112" s="243" t="s">
        <v>87</v>
      </c>
      <c r="AV1112" s="11" t="s">
        <v>87</v>
      </c>
      <c r="AW1112" s="11" t="s">
        <v>41</v>
      </c>
      <c r="AX1112" s="11" t="s">
        <v>78</v>
      </c>
      <c r="AY1112" s="243" t="s">
        <v>168</v>
      </c>
    </row>
    <row r="1113" s="12" customFormat="1">
      <c r="B1113" s="244"/>
      <c r="C1113" s="245"/>
      <c r="D1113" s="234" t="s">
        <v>185</v>
      </c>
      <c r="E1113" s="246" t="s">
        <v>22</v>
      </c>
      <c r="F1113" s="247" t="s">
        <v>1649</v>
      </c>
      <c r="G1113" s="245"/>
      <c r="H1113" s="246" t="s">
        <v>22</v>
      </c>
      <c r="I1113" s="248"/>
      <c r="J1113" s="245"/>
      <c r="K1113" s="245"/>
      <c r="L1113" s="249"/>
      <c r="M1113" s="250"/>
      <c r="N1113" s="251"/>
      <c r="O1113" s="251"/>
      <c r="P1113" s="251"/>
      <c r="Q1113" s="251"/>
      <c r="R1113" s="251"/>
      <c r="S1113" s="251"/>
      <c r="T1113" s="252"/>
      <c r="AT1113" s="253" t="s">
        <v>185</v>
      </c>
      <c r="AU1113" s="253" t="s">
        <v>87</v>
      </c>
      <c r="AV1113" s="12" t="s">
        <v>24</v>
      </c>
      <c r="AW1113" s="12" t="s">
        <v>41</v>
      </c>
      <c r="AX1113" s="12" t="s">
        <v>78</v>
      </c>
      <c r="AY1113" s="253" t="s">
        <v>168</v>
      </c>
    </row>
    <row r="1114" s="11" customFormat="1">
      <c r="B1114" s="232"/>
      <c r="C1114" s="233"/>
      <c r="D1114" s="234" t="s">
        <v>185</v>
      </c>
      <c r="E1114" s="235" t="s">
        <v>22</v>
      </c>
      <c r="F1114" s="236" t="s">
        <v>1691</v>
      </c>
      <c r="G1114" s="233"/>
      <c r="H1114" s="237">
        <v>-22.199999999999999</v>
      </c>
      <c r="I1114" s="238"/>
      <c r="J1114" s="233"/>
      <c r="K1114" s="233"/>
      <c r="L1114" s="239"/>
      <c r="M1114" s="240"/>
      <c r="N1114" s="241"/>
      <c r="O1114" s="241"/>
      <c r="P1114" s="241"/>
      <c r="Q1114" s="241"/>
      <c r="R1114" s="241"/>
      <c r="S1114" s="241"/>
      <c r="T1114" s="242"/>
      <c r="AT1114" s="243" t="s">
        <v>185</v>
      </c>
      <c r="AU1114" s="243" t="s">
        <v>87</v>
      </c>
      <c r="AV1114" s="11" t="s">
        <v>87</v>
      </c>
      <c r="AW1114" s="11" t="s">
        <v>41</v>
      </c>
      <c r="AX1114" s="11" t="s">
        <v>78</v>
      </c>
      <c r="AY1114" s="243" t="s">
        <v>168</v>
      </c>
    </row>
    <row r="1115" s="1" customFormat="1" ht="25.5" customHeight="1">
      <c r="B1115" s="45"/>
      <c r="C1115" s="220" t="s">
        <v>1692</v>
      </c>
      <c r="D1115" s="220" t="s">
        <v>170</v>
      </c>
      <c r="E1115" s="221" t="s">
        <v>1693</v>
      </c>
      <c r="F1115" s="222" t="s">
        <v>1694</v>
      </c>
      <c r="G1115" s="223" t="s">
        <v>247</v>
      </c>
      <c r="H1115" s="224">
        <v>9.8049999999999997</v>
      </c>
      <c r="I1115" s="225"/>
      <c r="J1115" s="226">
        <f>ROUND(I1115*H1115,2)</f>
        <v>0</v>
      </c>
      <c r="K1115" s="222" t="s">
        <v>174</v>
      </c>
      <c r="L1115" s="71"/>
      <c r="M1115" s="227" t="s">
        <v>22</v>
      </c>
      <c r="N1115" s="228" t="s">
        <v>49</v>
      </c>
      <c r="O1115" s="46"/>
      <c r="P1115" s="229">
        <f>O1115*H1115</f>
        <v>0</v>
      </c>
      <c r="Q1115" s="229">
        <v>0</v>
      </c>
      <c r="R1115" s="229">
        <f>Q1115*H1115</f>
        <v>0</v>
      </c>
      <c r="S1115" s="229">
        <v>0.063</v>
      </c>
      <c r="T1115" s="230">
        <f>S1115*H1115</f>
        <v>0.61771500000000001</v>
      </c>
      <c r="AR1115" s="23" t="s">
        <v>175</v>
      </c>
      <c r="AT1115" s="23" t="s">
        <v>170</v>
      </c>
      <c r="AU1115" s="23" t="s">
        <v>87</v>
      </c>
      <c r="AY1115" s="23" t="s">
        <v>168</v>
      </c>
      <c r="BE1115" s="231">
        <f>IF(N1115="základní",J1115,0)</f>
        <v>0</v>
      </c>
      <c r="BF1115" s="231">
        <f>IF(N1115="snížená",J1115,0)</f>
        <v>0</v>
      </c>
      <c r="BG1115" s="231">
        <f>IF(N1115="zákl. přenesená",J1115,0)</f>
        <v>0</v>
      </c>
      <c r="BH1115" s="231">
        <f>IF(N1115="sníž. přenesená",J1115,0)</f>
        <v>0</v>
      </c>
      <c r="BI1115" s="231">
        <f>IF(N1115="nulová",J1115,0)</f>
        <v>0</v>
      </c>
      <c r="BJ1115" s="23" t="s">
        <v>24</v>
      </c>
      <c r="BK1115" s="231">
        <f>ROUND(I1115*H1115,2)</f>
        <v>0</v>
      </c>
      <c r="BL1115" s="23" t="s">
        <v>175</v>
      </c>
      <c r="BM1115" s="23" t="s">
        <v>1695</v>
      </c>
    </row>
    <row r="1116" s="12" customFormat="1">
      <c r="B1116" s="244"/>
      <c r="C1116" s="245"/>
      <c r="D1116" s="234" t="s">
        <v>185</v>
      </c>
      <c r="E1116" s="246" t="s">
        <v>22</v>
      </c>
      <c r="F1116" s="247" t="s">
        <v>1696</v>
      </c>
      <c r="G1116" s="245"/>
      <c r="H1116" s="246" t="s">
        <v>22</v>
      </c>
      <c r="I1116" s="248"/>
      <c r="J1116" s="245"/>
      <c r="K1116" s="245"/>
      <c r="L1116" s="249"/>
      <c r="M1116" s="250"/>
      <c r="N1116" s="251"/>
      <c r="O1116" s="251"/>
      <c r="P1116" s="251"/>
      <c r="Q1116" s="251"/>
      <c r="R1116" s="251"/>
      <c r="S1116" s="251"/>
      <c r="T1116" s="252"/>
      <c r="AT1116" s="253" t="s">
        <v>185</v>
      </c>
      <c r="AU1116" s="253" t="s">
        <v>87</v>
      </c>
      <c r="AV1116" s="12" t="s">
        <v>24</v>
      </c>
      <c r="AW1116" s="12" t="s">
        <v>41</v>
      </c>
      <c r="AX1116" s="12" t="s">
        <v>78</v>
      </c>
      <c r="AY1116" s="253" t="s">
        <v>168</v>
      </c>
    </row>
    <row r="1117" s="11" customFormat="1">
      <c r="B1117" s="232"/>
      <c r="C1117" s="233"/>
      <c r="D1117" s="234" t="s">
        <v>185</v>
      </c>
      <c r="E1117" s="235" t="s">
        <v>22</v>
      </c>
      <c r="F1117" s="236" t="s">
        <v>1697</v>
      </c>
      <c r="G1117" s="233"/>
      <c r="H1117" s="237">
        <v>4.2750000000000004</v>
      </c>
      <c r="I1117" s="238"/>
      <c r="J1117" s="233"/>
      <c r="K1117" s="233"/>
      <c r="L1117" s="239"/>
      <c r="M1117" s="240"/>
      <c r="N1117" s="241"/>
      <c r="O1117" s="241"/>
      <c r="P1117" s="241"/>
      <c r="Q1117" s="241"/>
      <c r="R1117" s="241"/>
      <c r="S1117" s="241"/>
      <c r="T1117" s="242"/>
      <c r="AT1117" s="243" t="s">
        <v>185</v>
      </c>
      <c r="AU1117" s="243" t="s">
        <v>87</v>
      </c>
      <c r="AV1117" s="11" t="s">
        <v>87</v>
      </c>
      <c r="AW1117" s="11" t="s">
        <v>41</v>
      </c>
      <c r="AX1117" s="11" t="s">
        <v>78</v>
      </c>
      <c r="AY1117" s="243" t="s">
        <v>168</v>
      </c>
    </row>
    <row r="1118" s="12" customFormat="1">
      <c r="B1118" s="244"/>
      <c r="C1118" s="245"/>
      <c r="D1118" s="234" t="s">
        <v>185</v>
      </c>
      <c r="E1118" s="246" t="s">
        <v>22</v>
      </c>
      <c r="F1118" s="247" t="s">
        <v>1698</v>
      </c>
      <c r="G1118" s="245"/>
      <c r="H1118" s="246" t="s">
        <v>22</v>
      </c>
      <c r="I1118" s="248"/>
      <c r="J1118" s="245"/>
      <c r="K1118" s="245"/>
      <c r="L1118" s="249"/>
      <c r="M1118" s="250"/>
      <c r="N1118" s="251"/>
      <c r="O1118" s="251"/>
      <c r="P1118" s="251"/>
      <c r="Q1118" s="251"/>
      <c r="R1118" s="251"/>
      <c r="S1118" s="251"/>
      <c r="T1118" s="252"/>
      <c r="AT1118" s="253" t="s">
        <v>185</v>
      </c>
      <c r="AU1118" s="253" t="s">
        <v>87</v>
      </c>
      <c r="AV1118" s="12" t="s">
        <v>24</v>
      </c>
      <c r="AW1118" s="12" t="s">
        <v>41</v>
      </c>
      <c r="AX1118" s="12" t="s">
        <v>78</v>
      </c>
      <c r="AY1118" s="253" t="s">
        <v>168</v>
      </c>
    </row>
    <row r="1119" s="11" customFormat="1">
      <c r="B1119" s="232"/>
      <c r="C1119" s="233"/>
      <c r="D1119" s="234" t="s">
        <v>185</v>
      </c>
      <c r="E1119" s="235" t="s">
        <v>22</v>
      </c>
      <c r="F1119" s="236" t="s">
        <v>1699</v>
      </c>
      <c r="G1119" s="233"/>
      <c r="H1119" s="237">
        <v>5.5300000000000002</v>
      </c>
      <c r="I1119" s="238"/>
      <c r="J1119" s="233"/>
      <c r="K1119" s="233"/>
      <c r="L1119" s="239"/>
      <c r="M1119" s="240"/>
      <c r="N1119" s="241"/>
      <c r="O1119" s="241"/>
      <c r="P1119" s="241"/>
      <c r="Q1119" s="241"/>
      <c r="R1119" s="241"/>
      <c r="S1119" s="241"/>
      <c r="T1119" s="242"/>
      <c r="AT1119" s="243" t="s">
        <v>185</v>
      </c>
      <c r="AU1119" s="243" t="s">
        <v>87</v>
      </c>
      <c r="AV1119" s="11" t="s">
        <v>87</v>
      </c>
      <c r="AW1119" s="11" t="s">
        <v>41</v>
      </c>
      <c r="AX1119" s="11" t="s">
        <v>78</v>
      </c>
      <c r="AY1119" s="243" t="s">
        <v>168</v>
      </c>
    </row>
    <row r="1120" s="1" customFormat="1" ht="25.5" customHeight="1">
      <c r="B1120" s="45"/>
      <c r="C1120" s="220" t="s">
        <v>1700</v>
      </c>
      <c r="D1120" s="220" t="s">
        <v>170</v>
      </c>
      <c r="E1120" s="221" t="s">
        <v>1701</v>
      </c>
      <c r="F1120" s="222" t="s">
        <v>1702</v>
      </c>
      <c r="G1120" s="223" t="s">
        <v>247</v>
      </c>
      <c r="H1120" s="224">
        <v>0.81000000000000005</v>
      </c>
      <c r="I1120" s="225"/>
      <c r="J1120" s="226">
        <f>ROUND(I1120*H1120,2)</f>
        <v>0</v>
      </c>
      <c r="K1120" s="222" t="s">
        <v>174</v>
      </c>
      <c r="L1120" s="71"/>
      <c r="M1120" s="227" t="s">
        <v>22</v>
      </c>
      <c r="N1120" s="228" t="s">
        <v>49</v>
      </c>
      <c r="O1120" s="46"/>
      <c r="P1120" s="229">
        <f>O1120*H1120</f>
        <v>0</v>
      </c>
      <c r="Q1120" s="229">
        <v>0</v>
      </c>
      <c r="R1120" s="229">
        <f>Q1120*H1120</f>
        <v>0</v>
      </c>
      <c r="S1120" s="229">
        <v>0.048000000000000001</v>
      </c>
      <c r="T1120" s="230">
        <f>S1120*H1120</f>
        <v>0.038880000000000005</v>
      </c>
      <c r="AR1120" s="23" t="s">
        <v>175</v>
      </c>
      <c r="AT1120" s="23" t="s">
        <v>170</v>
      </c>
      <c r="AU1120" s="23" t="s">
        <v>87</v>
      </c>
      <c r="AY1120" s="23" t="s">
        <v>168</v>
      </c>
      <c r="BE1120" s="231">
        <f>IF(N1120="základní",J1120,0)</f>
        <v>0</v>
      </c>
      <c r="BF1120" s="231">
        <f>IF(N1120="snížená",J1120,0)</f>
        <v>0</v>
      </c>
      <c r="BG1120" s="231">
        <f>IF(N1120="zákl. přenesená",J1120,0)</f>
        <v>0</v>
      </c>
      <c r="BH1120" s="231">
        <f>IF(N1120="sníž. přenesená",J1120,0)</f>
        <v>0</v>
      </c>
      <c r="BI1120" s="231">
        <f>IF(N1120="nulová",J1120,0)</f>
        <v>0</v>
      </c>
      <c r="BJ1120" s="23" t="s">
        <v>24</v>
      </c>
      <c r="BK1120" s="231">
        <f>ROUND(I1120*H1120,2)</f>
        <v>0</v>
      </c>
      <c r="BL1120" s="23" t="s">
        <v>175</v>
      </c>
      <c r="BM1120" s="23" t="s">
        <v>1703</v>
      </c>
    </row>
    <row r="1121" s="11" customFormat="1">
      <c r="B1121" s="232"/>
      <c r="C1121" s="233"/>
      <c r="D1121" s="234" t="s">
        <v>185</v>
      </c>
      <c r="E1121" s="235" t="s">
        <v>22</v>
      </c>
      <c r="F1121" s="236" t="s">
        <v>1704</v>
      </c>
      <c r="G1121" s="233"/>
      <c r="H1121" s="237">
        <v>0.81000000000000005</v>
      </c>
      <c r="I1121" s="238"/>
      <c r="J1121" s="233"/>
      <c r="K1121" s="233"/>
      <c r="L1121" s="239"/>
      <c r="M1121" s="240"/>
      <c r="N1121" s="241"/>
      <c r="O1121" s="241"/>
      <c r="P1121" s="241"/>
      <c r="Q1121" s="241"/>
      <c r="R1121" s="241"/>
      <c r="S1121" s="241"/>
      <c r="T1121" s="242"/>
      <c r="AT1121" s="243" t="s">
        <v>185</v>
      </c>
      <c r="AU1121" s="243" t="s">
        <v>87</v>
      </c>
      <c r="AV1121" s="11" t="s">
        <v>87</v>
      </c>
      <c r="AW1121" s="11" t="s">
        <v>41</v>
      </c>
      <c r="AX1121" s="11" t="s">
        <v>78</v>
      </c>
      <c r="AY1121" s="243" t="s">
        <v>168</v>
      </c>
    </row>
    <row r="1122" s="1" customFormat="1" ht="25.5" customHeight="1">
      <c r="B1122" s="45"/>
      <c r="C1122" s="220" t="s">
        <v>1705</v>
      </c>
      <c r="D1122" s="220" t="s">
        <v>170</v>
      </c>
      <c r="E1122" s="221" t="s">
        <v>1706</v>
      </c>
      <c r="F1122" s="222" t="s">
        <v>1707</v>
      </c>
      <c r="G1122" s="223" t="s">
        <v>247</v>
      </c>
      <c r="H1122" s="224">
        <v>17.550000000000001</v>
      </c>
      <c r="I1122" s="225"/>
      <c r="J1122" s="226">
        <f>ROUND(I1122*H1122,2)</f>
        <v>0</v>
      </c>
      <c r="K1122" s="222" t="s">
        <v>174</v>
      </c>
      <c r="L1122" s="71"/>
      <c r="M1122" s="227" t="s">
        <v>22</v>
      </c>
      <c r="N1122" s="228" t="s">
        <v>49</v>
      </c>
      <c r="O1122" s="46"/>
      <c r="P1122" s="229">
        <f>O1122*H1122</f>
        <v>0</v>
      </c>
      <c r="Q1122" s="229">
        <v>0</v>
      </c>
      <c r="R1122" s="229">
        <f>Q1122*H1122</f>
        <v>0</v>
      </c>
      <c r="S1122" s="229">
        <v>0.037999999999999999</v>
      </c>
      <c r="T1122" s="230">
        <f>S1122*H1122</f>
        <v>0.66690000000000005</v>
      </c>
      <c r="AR1122" s="23" t="s">
        <v>175</v>
      </c>
      <c r="AT1122" s="23" t="s">
        <v>170</v>
      </c>
      <c r="AU1122" s="23" t="s">
        <v>87</v>
      </c>
      <c r="AY1122" s="23" t="s">
        <v>168</v>
      </c>
      <c r="BE1122" s="231">
        <f>IF(N1122="základní",J1122,0)</f>
        <v>0</v>
      </c>
      <c r="BF1122" s="231">
        <f>IF(N1122="snížená",J1122,0)</f>
        <v>0</v>
      </c>
      <c r="BG1122" s="231">
        <f>IF(N1122="zákl. přenesená",J1122,0)</f>
        <v>0</v>
      </c>
      <c r="BH1122" s="231">
        <f>IF(N1122="sníž. přenesená",J1122,0)</f>
        <v>0</v>
      </c>
      <c r="BI1122" s="231">
        <f>IF(N1122="nulová",J1122,0)</f>
        <v>0</v>
      </c>
      <c r="BJ1122" s="23" t="s">
        <v>24</v>
      </c>
      <c r="BK1122" s="231">
        <f>ROUND(I1122*H1122,2)</f>
        <v>0</v>
      </c>
      <c r="BL1122" s="23" t="s">
        <v>175</v>
      </c>
      <c r="BM1122" s="23" t="s">
        <v>1708</v>
      </c>
    </row>
    <row r="1123" s="11" customFormat="1">
      <c r="B1123" s="232"/>
      <c r="C1123" s="233"/>
      <c r="D1123" s="234" t="s">
        <v>185</v>
      </c>
      <c r="E1123" s="235" t="s">
        <v>22</v>
      </c>
      <c r="F1123" s="236" t="s">
        <v>1709</v>
      </c>
      <c r="G1123" s="233"/>
      <c r="H1123" s="237">
        <v>17.550000000000001</v>
      </c>
      <c r="I1123" s="238"/>
      <c r="J1123" s="233"/>
      <c r="K1123" s="233"/>
      <c r="L1123" s="239"/>
      <c r="M1123" s="240"/>
      <c r="N1123" s="241"/>
      <c r="O1123" s="241"/>
      <c r="P1123" s="241"/>
      <c r="Q1123" s="241"/>
      <c r="R1123" s="241"/>
      <c r="S1123" s="241"/>
      <c r="T1123" s="242"/>
      <c r="AT1123" s="243" t="s">
        <v>185</v>
      </c>
      <c r="AU1123" s="243" t="s">
        <v>87</v>
      </c>
      <c r="AV1123" s="11" t="s">
        <v>87</v>
      </c>
      <c r="AW1123" s="11" t="s">
        <v>41</v>
      </c>
      <c r="AX1123" s="11" t="s">
        <v>78</v>
      </c>
      <c r="AY1123" s="243" t="s">
        <v>168</v>
      </c>
    </row>
    <row r="1124" s="1" customFormat="1" ht="25.5" customHeight="1">
      <c r="B1124" s="45"/>
      <c r="C1124" s="220" t="s">
        <v>1710</v>
      </c>
      <c r="D1124" s="220" t="s">
        <v>170</v>
      </c>
      <c r="E1124" s="221" t="s">
        <v>1711</v>
      </c>
      <c r="F1124" s="222" t="s">
        <v>1712</v>
      </c>
      <c r="G1124" s="223" t="s">
        <v>247</v>
      </c>
      <c r="H1124" s="224">
        <v>123.75</v>
      </c>
      <c r="I1124" s="225"/>
      <c r="J1124" s="226">
        <f>ROUND(I1124*H1124,2)</f>
        <v>0</v>
      </c>
      <c r="K1124" s="222" t="s">
        <v>174</v>
      </c>
      <c r="L1124" s="71"/>
      <c r="M1124" s="227" t="s">
        <v>22</v>
      </c>
      <c r="N1124" s="228" t="s">
        <v>49</v>
      </c>
      <c r="O1124" s="46"/>
      <c r="P1124" s="229">
        <f>O1124*H1124</f>
        <v>0</v>
      </c>
      <c r="Q1124" s="229">
        <v>0</v>
      </c>
      <c r="R1124" s="229">
        <f>Q1124*H1124</f>
        <v>0</v>
      </c>
      <c r="S1124" s="229">
        <v>0.034000000000000002</v>
      </c>
      <c r="T1124" s="230">
        <f>S1124*H1124</f>
        <v>4.2075000000000005</v>
      </c>
      <c r="AR1124" s="23" t="s">
        <v>175</v>
      </c>
      <c r="AT1124" s="23" t="s">
        <v>170</v>
      </c>
      <c r="AU1124" s="23" t="s">
        <v>87</v>
      </c>
      <c r="AY1124" s="23" t="s">
        <v>168</v>
      </c>
      <c r="BE1124" s="231">
        <f>IF(N1124="základní",J1124,0)</f>
        <v>0</v>
      </c>
      <c r="BF1124" s="231">
        <f>IF(N1124="snížená",J1124,0)</f>
        <v>0</v>
      </c>
      <c r="BG1124" s="231">
        <f>IF(N1124="zákl. přenesená",J1124,0)</f>
        <v>0</v>
      </c>
      <c r="BH1124" s="231">
        <f>IF(N1124="sníž. přenesená",J1124,0)</f>
        <v>0</v>
      </c>
      <c r="BI1124" s="231">
        <f>IF(N1124="nulová",J1124,0)</f>
        <v>0</v>
      </c>
      <c r="BJ1124" s="23" t="s">
        <v>24</v>
      </c>
      <c r="BK1124" s="231">
        <f>ROUND(I1124*H1124,2)</f>
        <v>0</v>
      </c>
      <c r="BL1124" s="23" t="s">
        <v>175</v>
      </c>
      <c r="BM1124" s="23" t="s">
        <v>1713</v>
      </c>
    </row>
    <row r="1125" s="11" customFormat="1">
      <c r="B1125" s="232"/>
      <c r="C1125" s="233"/>
      <c r="D1125" s="234" t="s">
        <v>185</v>
      </c>
      <c r="E1125" s="235" t="s">
        <v>22</v>
      </c>
      <c r="F1125" s="236" t="s">
        <v>1714</v>
      </c>
      <c r="G1125" s="233"/>
      <c r="H1125" s="237">
        <v>123.75</v>
      </c>
      <c r="I1125" s="238"/>
      <c r="J1125" s="233"/>
      <c r="K1125" s="233"/>
      <c r="L1125" s="239"/>
      <c r="M1125" s="240"/>
      <c r="N1125" s="241"/>
      <c r="O1125" s="241"/>
      <c r="P1125" s="241"/>
      <c r="Q1125" s="241"/>
      <c r="R1125" s="241"/>
      <c r="S1125" s="241"/>
      <c r="T1125" s="242"/>
      <c r="AT1125" s="243" t="s">
        <v>185</v>
      </c>
      <c r="AU1125" s="243" t="s">
        <v>87</v>
      </c>
      <c r="AV1125" s="11" t="s">
        <v>87</v>
      </c>
      <c r="AW1125" s="11" t="s">
        <v>41</v>
      </c>
      <c r="AX1125" s="11" t="s">
        <v>78</v>
      </c>
      <c r="AY1125" s="243" t="s">
        <v>168</v>
      </c>
    </row>
    <row r="1126" s="1" customFormat="1" ht="25.5" customHeight="1">
      <c r="B1126" s="45"/>
      <c r="C1126" s="220" t="s">
        <v>1715</v>
      </c>
      <c r="D1126" s="220" t="s">
        <v>170</v>
      </c>
      <c r="E1126" s="221" t="s">
        <v>1716</v>
      </c>
      <c r="F1126" s="222" t="s">
        <v>1717</v>
      </c>
      <c r="G1126" s="223" t="s">
        <v>247</v>
      </c>
      <c r="H1126" s="224">
        <v>0.90000000000000002</v>
      </c>
      <c r="I1126" s="225"/>
      <c r="J1126" s="226">
        <f>ROUND(I1126*H1126,2)</f>
        <v>0</v>
      </c>
      <c r="K1126" s="222" t="s">
        <v>174</v>
      </c>
      <c r="L1126" s="71"/>
      <c r="M1126" s="227" t="s">
        <v>22</v>
      </c>
      <c r="N1126" s="228" t="s">
        <v>49</v>
      </c>
      <c r="O1126" s="46"/>
      <c r="P1126" s="229">
        <f>O1126*H1126</f>
        <v>0</v>
      </c>
      <c r="Q1126" s="229">
        <v>0</v>
      </c>
      <c r="R1126" s="229">
        <f>Q1126*H1126</f>
        <v>0</v>
      </c>
      <c r="S1126" s="229">
        <v>0.065000000000000002</v>
      </c>
      <c r="T1126" s="230">
        <f>S1126*H1126</f>
        <v>0.058500000000000003</v>
      </c>
      <c r="AR1126" s="23" t="s">
        <v>175</v>
      </c>
      <c r="AT1126" s="23" t="s">
        <v>170</v>
      </c>
      <c r="AU1126" s="23" t="s">
        <v>87</v>
      </c>
      <c r="AY1126" s="23" t="s">
        <v>168</v>
      </c>
      <c r="BE1126" s="231">
        <f>IF(N1126="základní",J1126,0)</f>
        <v>0</v>
      </c>
      <c r="BF1126" s="231">
        <f>IF(N1126="snížená",J1126,0)</f>
        <v>0</v>
      </c>
      <c r="BG1126" s="231">
        <f>IF(N1126="zákl. přenesená",J1126,0)</f>
        <v>0</v>
      </c>
      <c r="BH1126" s="231">
        <f>IF(N1126="sníž. přenesená",J1126,0)</f>
        <v>0</v>
      </c>
      <c r="BI1126" s="231">
        <f>IF(N1126="nulová",J1126,0)</f>
        <v>0</v>
      </c>
      <c r="BJ1126" s="23" t="s">
        <v>24</v>
      </c>
      <c r="BK1126" s="231">
        <f>ROUND(I1126*H1126,2)</f>
        <v>0</v>
      </c>
      <c r="BL1126" s="23" t="s">
        <v>175</v>
      </c>
      <c r="BM1126" s="23" t="s">
        <v>1718</v>
      </c>
    </row>
    <row r="1127" s="11" customFormat="1">
      <c r="B1127" s="232"/>
      <c r="C1127" s="233"/>
      <c r="D1127" s="234" t="s">
        <v>185</v>
      </c>
      <c r="E1127" s="235" t="s">
        <v>22</v>
      </c>
      <c r="F1127" s="236" t="s">
        <v>1034</v>
      </c>
      <c r="G1127" s="233"/>
      <c r="H1127" s="237">
        <v>0.90000000000000002</v>
      </c>
      <c r="I1127" s="238"/>
      <c r="J1127" s="233"/>
      <c r="K1127" s="233"/>
      <c r="L1127" s="239"/>
      <c r="M1127" s="240"/>
      <c r="N1127" s="241"/>
      <c r="O1127" s="241"/>
      <c r="P1127" s="241"/>
      <c r="Q1127" s="241"/>
      <c r="R1127" s="241"/>
      <c r="S1127" s="241"/>
      <c r="T1127" s="242"/>
      <c r="AT1127" s="243" t="s">
        <v>185</v>
      </c>
      <c r="AU1127" s="243" t="s">
        <v>87</v>
      </c>
      <c r="AV1127" s="11" t="s">
        <v>87</v>
      </c>
      <c r="AW1127" s="11" t="s">
        <v>41</v>
      </c>
      <c r="AX1127" s="11" t="s">
        <v>78</v>
      </c>
      <c r="AY1127" s="243" t="s">
        <v>168</v>
      </c>
    </row>
    <row r="1128" s="1" customFormat="1" ht="25.5" customHeight="1">
      <c r="B1128" s="45"/>
      <c r="C1128" s="220" t="s">
        <v>1719</v>
      </c>
      <c r="D1128" s="220" t="s">
        <v>170</v>
      </c>
      <c r="E1128" s="221" t="s">
        <v>1720</v>
      </c>
      <c r="F1128" s="222" t="s">
        <v>1721</v>
      </c>
      <c r="G1128" s="223" t="s">
        <v>247</v>
      </c>
      <c r="H1128" s="224">
        <v>33.18</v>
      </c>
      <c r="I1128" s="225"/>
      <c r="J1128" s="226">
        <f>ROUND(I1128*H1128,2)</f>
        <v>0</v>
      </c>
      <c r="K1128" s="222" t="s">
        <v>174</v>
      </c>
      <c r="L1128" s="71"/>
      <c r="M1128" s="227" t="s">
        <v>22</v>
      </c>
      <c r="N1128" s="228" t="s">
        <v>49</v>
      </c>
      <c r="O1128" s="46"/>
      <c r="P1128" s="229">
        <f>O1128*H1128</f>
        <v>0</v>
      </c>
      <c r="Q1128" s="229">
        <v>0</v>
      </c>
      <c r="R1128" s="229">
        <f>Q1128*H1128</f>
        <v>0</v>
      </c>
      <c r="S1128" s="229">
        <v>0.082000000000000003</v>
      </c>
      <c r="T1128" s="230">
        <f>S1128*H1128</f>
        <v>2.7207600000000003</v>
      </c>
      <c r="AR1128" s="23" t="s">
        <v>175</v>
      </c>
      <c r="AT1128" s="23" t="s">
        <v>170</v>
      </c>
      <c r="AU1128" s="23" t="s">
        <v>87</v>
      </c>
      <c r="AY1128" s="23" t="s">
        <v>168</v>
      </c>
      <c r="BE1128" s="231">
        <f>IF(N1128="základní",J1128,0)</f>
        <v>0</v>
      </c>
      <c r="BF1128" s="231">
        <f>IF(N1128="snížená",J1128,0)</f>
        <v>0</v>
      </c>
      <c r="BG1128" s="231">
        <f>IF(N1128="zákl. přenesená",J1128,0)</f>
        <v>0</v>
      </c>
      <c r="BH1128" s="231">
        <f>IF(N1128="sníž. přenesená",J1128,0)</f>
        <v>0</v>
      </c>
      <c r="BI1128" s="231">
        <f>IF(N1128="nulová",J1128,0)</f>
        <v>0</v>
      </c>
      <c r="BJ1128" s="23" t="s">
        <v>24</v>
      </c>
      <c r="BK1128" s="231">
        <f>ROUND(I1128*H1128,2)</f>
        <v>0</v>
      </c>
      <c r="BL1128" s="23" t="s">
        <v>175</v>
      </c>
      <c r="BM1128" s="23" t="s">
        <v>1722</v>
      </c>
    </row>
    <row r="1129" s="11" customFormat="1">
      <c r="B1129" s="232"/>
      <c r="C1129" s="233"/>
      <c r="D1129" s="234" t="s">
        <v>185</v>
      </c>
      <c r="E1129" s="235" t="s">
        <v>22</v>
      </c>
      <c r="F1129" s="236" t="s">
        <v>1723</v>
      </c>
      <c r="G1129" s="233"/>
      <c r="H1129" s="237">
        <v>31.920000000000002</v>
      </c>
      <c r="I1129" s="238"/>
      <c r="J1129" s="233"/>
      <c r="K1129" s="233"/>
      <c r="L1129" s="239"/>
      <c r="M1129" s="240"/>
      <c r="N1129" s="241"/>
      <c r="O1129" s="241"/>
      <c r="P1129" s="241"/>
      <c r="Q1129" s="241"/>
      <c r="R1129" s="241"/>
      <c r="S1129" s="241"/>
      <c r="T1129" s="242"/>
      <c r="AT1129" s="243" t="s">
        <v>185</v>
      </c>
      <c r="AU1129" s="243" t="s">
        <v>87</v>
      </c>
      <c r="AV1129" s="11" t="s">
        <v>87</v>
      </c>
      <c r="AW1129" s="11" t="s">
        <v>41</v>
      </c>
      <c r="AX1129" s="11" t="s">
        <v>78</v>
      </c>
      <c r="AY1129" s="243" t="s">
        <v>168</v>
      </c>
    </row>
    <row r="1130" s="11" customFormat="1">
      <c r="B1130" s="232"/>
      <c r="C1130" s="233"/>
      <c r="D1130" s="234" t="s">
        <v>185</v>
      </c>
      <c r="E1130" s="235" t="s">
        <v>22</v>
      </c>
      <c r="F1130" s="236" t="s">
        <v>1035</v>
      </c>
      <c r="G1130" s="233"/>
      <c r="H1130" s="237">
        <v>1.26</v>
      </c>
      <c r="I1130" s="238"/>
      <c r="J1130" s="233"/>
      <c r="K1130" s="233"/>
      <c r="L1130" s="239"/>
      <c r="M1130" s="240"/>
      <c r="N1130" s="241"/>
      <c r="O1130" s="241"/>
      <c r="P1130" s="241"/>
      <c r="Q1130" s="241"/>
      <c r="R1130" s="241"/>
      <c r="S1130" s="241"/>
      <c r="T1130" s="242"/>
      <c r="AT1130" s="243" t="s">
        <v>185</v>
      </c>
      <c r="AU1130" s="243" t="s">
        <v>87</v>
      </c>
      <c r="AV1130" s="11" t="s">
        <v>87</v>
      </c>
      <c r="AW1130" s="11" t="s">
        <v>41</v>
      </c>
      <c r="AX1130" s="11" t="s">
        <v>78</v>
      </c>
      <c r="AY1130" s="243" t="s">
        <v>168</v>
      </c>
    </row>
    <row r="1131" s="1" customFormat="1" ht="38.25" customHeight="1">
      <c r="B1131" s="45"/>
      <c r="C1131" s="220" t="s">
        <v>1724</v>
      </c>
      <c r="D1131" s="220" t="s">
        <v>170</v>
      </c>
      <c r="E1131" s="221" t="s">
        <v>1725</v>
      </c>
      <c r="F1131" s="222" t="s">
        <v>1726</v>
      </c>
      <c r="G1131" s="223" t="s">
        <v>350</v>
      </c>
      <c r="H1131" s="224">
        <v>80.799999999999997</v>
      </c>
      <c r="I1131" s="225"/>
      <c r="J1131" s="226">
        <f>ROUND(I1131*H1131,2)</f>
        <v>0</v>
      </c>
      <c r="K1131" s="222" t="s">
        <v>174</v>
      </c>
      <c r="L1131" s="71"/>
      <c r="M1131" s="227" t="s">
        <v>22</v>
      </c>
      <c r="N1131" s="228" t="s">
        <v>49</v>
      </c>
      <c r="O1131" s="46"/>
      <c r="P1131" s="229">
        <f>O1131*H1131</f>
        <v>0</v>
      </c>
      <c r="Q1131" s="229">
        <v>0</v>
      </c>
      <c r="R1131" s="229">
        <f>Q1131*H1131</f>
        <v>0</v>
      </c>
      <c r="S1131" s="229">
        <v>0.027</v>
      </c>
      <c r="T1131" s="230">
        <f>S1131*H1131</f>
        <v>2.1816</v>
      </c>
      <c r="AR1131" s="23" t="s">
        <v>175</v>
      </c>
      <c r="AT1131" s="23" t="s">
        <v>170</v>
      </c>
      <c r="AU1131" s="23" t="s">
        <v>87</v>
      </c>
      <c r="AY1131" s="23" t="s">
        <v>168</v>
      </c>
      <c r="BE1131" s="231">
        <f>IF(N1131="základní",J1131,0)</f>
        <v>0</v>
      </c>
      <c r="BF1131" s="231">
        <f>IF(N1131="snížená",J1131,0)</f>
        <v>0</v>
      </c>
      <c r="BG1131" s="231">
        <f>IF(N1131="zákl. přenesená",J1131,0)</f>
        <v>0</v>
      </c>
      <c r="BH1131" s="231">
        <f>IF(N1131="sníž. přenesená",J1131,0)</f>
        <v>0</v>
      </c>
      <c r="BI1131" s="231">
        <f>IF(N1131="nulová",J1131,0)</f>
        <v>0</v>
      </c>
      <c r="BJ1131" s="23" t="s">
        <v>24</v>
      </c>
      <c r="BK1131" s="231">
        <f>ROUND(I1131*H1131,2)</f>
        <v>0</v>
      </c>
      <c r="BL1131" s="23" t="s">
        <v>175</v>
      </c>
      <c r="BM1131" s="23" t="s">
        <v>1727</v>
      </c>
    </row>
    <row r="1132" s="11" customFormat="1">
      <c r="B1132" s="232"/>
      <c r="C1132" s="233"/>
      <c r="D1132" s="234" t="s">
        <v>185</v>
      </c>
      <c r="E1132" s="235" t="s">
        <v>22</v>
      </c>
      <c r="F1132" s="236" t="s">
        <v>1728</v>
      </c>
      <c r="G1132" s="233"/>
      <c r="H1132" s="237">
        <v>80.799999999999997</v>
      </c>
      <c r="I1132" s="238"/>
      <c r="J1132" s="233"/>
      <c r="K1132" s="233"/>
      <c r="L1132" s="239"/>
      <c r="M1132" s="240"/>
      <c r="N1132" s="241"/>
      <c r="O1132" s="241"/>
      <c r="P1132" s="241"/>
      <c r="Q1132" s="241"/>
      <c r="R1132" s="241"/>
      <c r="S1132" s="241"/>
      <c r="T1132" s="242"/>
      <c r="AT1132" s="243" t="s">
        <v>185</v>
      </c>
      <c r="AU1132" s="243" t="s">
        <v>87</v>
      </c>
      <c r="AV1132" s="11" t="s">
        <v>87</v>
      </c>
      <c r="AW1132" s="11" t="s">
        <v>41</v>
      </c>
      <c r="AX1132" s="11" t="s">
        <v>78</v>
      </c>
      <c r="AY1132" s="243" t="s">
        <v>168</v>
      </c>
    </row>
    <row r="1133" s="1" customFormat="1" ht="25.5" customHeight="1">
      <c r="B1133" s="45"/>
      <c r="C1133" s="220" t="s">
        <v>1729</v>
      </c>
      <c r="D1133" s="220" t="s">
        <v>170</v>
      </c>
      <c r="E1133" s="221" t="s">
        <v>1730</v>
      </c>
      <c r="F1133" s="222" t="s">
        <v>1731</v>
      </c>
      <c r="G1133" s="223" t="s">
        <v>350</v>
      </c>
      <c r="H1133" s="224">
        <v>27.350000000000001</v>
      </c>
      <c r="I1133" s="225"/>
      <c r="J1133" s="226">
        <f>ROUND(I1133*H1133,2)</f>
        <v>0</v>
      </c>
      <c r="K1133" s="222" t="s">
        <v>174</v>
      </c>
      <c r="L1133" s="71"/>
      <c r="M1133" s="227" t="s">
        <v>22</v>
      </c>
      <c r="N1133" s="228" t="s">
        <v>49</v>
      </c>
      <c r="O1133" s="46"/>
      <c r="P1133" s="229">
        <f>O1133*H1133</f>
        <v>0</v>
      </c>
      <c r="Q1133" s="229">
        <v>0</v>
      </c>
      <c r="R1133" s="229">
        <f>Q1133*H1133</f>
        <v>0</v>
      </c>
      <c r="S1133" s="229">
        <v>0.027</v>
      </c>
      <c r="T1133" s="230">
        <f>S1133*H1133</f>
        <v>0.73845000000000005</v>
      </c>
      <c r="AR1133" s="23" t="s">
        <v>175</v>
      </c>
      <c r="AT1133" s="23" t="s">
        <v>170</v>
      </c>
      <c r="AU1133" s="23" t="s">
        <v>87</v>
      </c>
      <c r="AY1133" s="23" t="s">
        <v>168</v>
      </c>
      <c r="BE1133" s="231">
        <f>IF(N1133="základní",J1133,0)</f>
        <v>0</v>
      </c>
      <c r="BF1133" s="231">
        <f>IF(N1133="snížená",J1133,0)</f>
        <v>0</v>
      </c>
      <c r="BG1133" s="231">
        <f>IF(N1133="zákl. přenesená",J1133,0)</f>
        <v>0</v>
      </c>
      <c r="BH1133" s="231">
        <f>IF(N1133="sníž. přenesená",J1133,0)</f>
        <v>0</v>
      </c>
      <c r="BI1133" s="231">
        <f>IF(N1133="nulová",J1133,0)</f>
        <v>0</v>
      </c>
      <c r="BJ1133" s="23" t="s">
        <v>24</v>
      </c>
      <c r="BK1133" s="231">
        <f>ROUND(I1133*H1133,2)</f>
        <v>0</v>
      </c>
      <c r="BL1133" s="23" t="s">
        <v>175</v>
      </c>
      <c r="BM1133" s="23" t="s">
        <v>1732</v>
      </c>
    </row>
    <row r="1134" s="12" customFormat="1">
      <c r="B1134" s="244"/>
      <c r="C1134" s="245"/>
      <c r="D1134" s="234" t="s">
        <v>185</v>
      </c>
      <c r="E1134" s="246" t="s">
        <v>22</v>
      </c>
      <c r="F1134" s="247" t="s">
        <v>1733</v>
      </c>
      <c r="G1134" s="245"/>
      <c r="H1134" s="246" t="s">
        <v>22</v>
      </c>
      <c r="I1134" s="248"/>
      <c r="J1134" s="245"/>
      <c r="K1134" s="245"/>
      <c r="L1134" s="249"/>
      <c r="M1134" s="250"/>
      <c r="N1134" s="251"/>
      <c r="O1134" s="251"/>
      <c r="P1134" s="251"/>
      <c r="Q1134" s="251"/>
      <c r="R1134" s="251"/>
      <c r="S1134" s="251"/>
      <c r="T1134" s="252"/>
      <c r="AT1134" s="253" t="s">
        <v>185</v>
      </c>
      <c r="AU1134" s="253" t="s">
        <v>87</v>
      </c>
      <c r="AV1134" s="12" t="s">
        <v>24</v>
      </c>
      <c r="AW1134" s="12" t="s">
        <v>41</v>
      </c>
      <c r="AX1134" s="12" t="s">
        <v>78</v>
      </c>
      <c r="AY1134" s="253" t="s">
        <v>168</v>
      </c>
    </row>
    <row r="1135" s="11" customFormat="1">
      <c r="B1135" s="232"/>
      <c r="C1135" s="233"/>
      <c r="D1135" s="234" t="s">
        <v>185</v>
      </c>
      <c r="E1135" s="235" t="s">
        <v>22</v>
      </c>
      <c r="F1135" s="236" t="s">
        <v>1734</v>
      </c>
      <c r="G1135" s="233"/>
      <c r="H1135" s="237">
        <v>27.350000000000001</v>
      </c>
      <c r="I1135" s="238"/>
      <c r="J1135" s="233"/>
      <c r="K1135" s="233"/>
      <c r="L1135" s="239"/>
      <c r="M1135" s="240"/>
      <c r="N1135" s="241"/>
      <c r="O1135" s="241"/>
      <c r="P1135" s="241"/>
      <c r="Q1135" s="241"/>
      <c r="R1135" s="241"/>
      <c r="S1135" s="241"/>
      <c r="T1135" s="242"/>
      <c r="AT1135" s="243" t="s">
        <v>185</v>
      </c>
      <c r="AU1135" s="243" t="s">
        <v>87</v>
      </c>
      <c r="AV1135" s="11" t="s">
        <v>87</v>
      </c>
      <c r="AW1135" s="11" t="s">
        <v>41</v>
      </c>
      <c r="AX1135" s="11" t="s">
        <v>78</v>
      </c>
      <c r="AY1135" s="243" t="s">
        <v>168</v>
      </c>
    </row>
    <row r="1136" s="1" customFormat="1" ht="25.5" customHeight="1">
      <c r="B1136" s="45"/>
      <c r="C1136" s="220" t="s">
        <v>1735</v>
      </c>
      <c r="D1136" s="220" t="s">
        <v>170</v>
      </c>
      <c r="E1136" s="221" t="s">
        <v>1736</v>
      </c>
      <c r="F1136" s="222" t="s">
        <v>1737</v>
      </c>
      <c r="G1136" s="223" t="s">
        <v>173</v>
      </c>
      <c r="H1136" s="224">
        <v>244</v>
      </c>
      <c r="I1136" s="225"/>
      <c r="J1136" s="226">
        <f>ROUND(I1136*H1136,2)</f>
        <v>0</v>
      </c>
      <c r="K1136" s="222" t="s">
        <v>174</v>
      </c>
      <c r="L1136" s="71"/>
      <c r="M1136" s="227" t="s">
        <v>22</v>
      </c>
      <c r="N1136" s="228" t="s">
        <v>49</v>
      </c>
      <c r="O1136" s="46"/>
      <c r="P1136" s="229">
        <f>O1136*H1136</f>
        <v>0</v>
      </c>
      <c r="Q1136" s="229">
        <v>0</v>
      </c>
      <c r="R1136" s="229">
        <f>Q1136*H1136</f>
        <v>0</v>
      </c>
      <c r="S1136" s="229">
        <v>0.062</v>
      </c>
      <c r="T1136" s="230">
        <f>S1136*H1136</f>
        <v>15.128</v>
      </c>
      <c r="AR1136" s="23" t="s">
        <v>175</v>
      </c>
      <c r="AT1136" s="23" t="s">
        <v>170</v>
      </c>
      <c r="AU1136" s="23" t="s">
        <v>87</v>
      </c>
      <c r="AY1136" s="23" t="s">
        <v>168</v>
      </c>
      <c r="BE1136" s="231">
        <f>IF(N1136="základní",J1136,0)</f>
        <v>0</v>
      </c>
      <c r="BF1136" s="231">
        <f>IF(N1136="snížená",J1136,0)</f>
        <v>0</v>
      </c>
      <c r="BG1136" s="231">
        <f>IF(N1136="zákl. přenesená",J1136,0)</f>
        <v>0</v>
      </c>
      <c r="BH1136" s="231">
        <f>IF(N1136="sníž. přenesená",J1136,0)</f>
        <v>0</v>
      </c>
      <c r="BI1136" s="231">
        <f>IF(N1136="nulová",J1136,0)</f>
        <v>0</v>
      </c>
      <c r="BJ1136" s="23" t="s">
        <v>24</v>
      </c>
      <c r="BK1136" s="231">
        <f>ROUND(I1136*H1136,2)</f>
        <v>0</v>
      </c>
      <c r="BL1136" s="23" t="s">
        <v>175</v>
      </c>
      <c r="BM1136" s="23" t="s">
        <v>1738</v>
      </c>
    </row>
    <row r="1137" s="12" customFormat="1">
      <c r="B1137" s="244"/>
      <c r="C1137" s="245"/>
      <c r="D1137" s="234" t="s">
        <v>185</v>
      </c>
      <c r="E1137" s="246" t="s">
        <v>22</v>
      </c>
      <c r="F1137" s="247" t="s">
        <v>358</v>
      </c>
      <c r="G1137" s="245"/>
      <c r="H1137" s="246" t="s">
        <v>22</v>
      </c>
      <c r="I1137" s="248"/>
      <c r="J1137" s="245"/>
      <c r="K1137" s="245"/>
      <c r="L1137" s="249"/>
      <c r="M1137" s="250"/>
      <c r="N1137" s="251"/>
      <c r="O1137" s="251"/>
      <c r="P1137" s="251"/>
      <c r="Q1137" s="251"/>
      <c r="R1137" s="251"/>
      <c r="S1137" s="251"/>
      <c r="T1137" s="252"/>
      <c r="AT1137" s="253" t="s">
        <v>185</v>
      </c>
      <c r="AU1137" s="253" t="s">
        <v>87</v>
      </c>
      <c r="AV1137" s="12" t="s">
        <v>24</v>
      </c>
      <c r="AW1137" s="12" t="s">
        <v>41</v>
      </c>
      <c r="AX1137" s="12" t="s">
        <v>78</v>
      </c>
      <c r="AY1137" s="253" t="s">
        <v>168</v>
      </c>
    </row>
    <row r="1138" s="11" customFormat="1">
      <c r="B1138" s="232"/>
      <c r="C1138" s="233"/>
      <c r="D1138" s="234" t="s">
        <v>185</v>
      </c>
      <c r="E1138" s="235" t="s">
        <v>22</v>
      </c>
      <c r="F1138" s="236" t="s">
        <v>211</v>
      </c>
      <c r="G1138" s="233"/>
      <c r="H1138" s="237">
        <v>8</v>
      </c>
      <c r="I1138" s="238"/>
      <c r="J1138" s="233"/>
      <c r="K1138" s="233"/>
      <c r="L1138" s="239"/>
      <c r="M1138" s="240"/>
      <c r="N1138" s="241"/>
      <c r="O1138" s="241"/>
      <c r="P1138" s="241"/>
      <c r="Q1138" s="241"/>
      <c r="R1138" s="241"/>
      <c r="S1138" s="241"/>
      <c r="T1138" s="242"/>
      <c r="AT1138" s="243" t="s">
        <v>185</v>
      </c>
      <c r="AU1138" s="243" t="s">
        <v>87</v>
      </c>
      <c r="AV1138" s="11" t="s">
        <v>87</v>
      </c>
      <c r="AW1138" s="11" t="s">
        <v>41</v>
      </c>
      <c r="AX1138" s="11" t="s">
        <v>78</v>
      </c>
      <c r="AY1138" s="243" t="s">
        <v>168</v>
      </c>
    </row>
    <row r="1139" s="12" customFormat="1">
      <c r="B1139" s="244"/>
      <c r="C1139" s="245"/>
      <c r="D1139" s="234" t="s">
        <v>185</v>
      </c>
      <c r="E1139" s="246" t="s">
        <v>22</v>
      </c>
      <c r="F1139" s="247" t="s">
        <v>361</v>
      </c>
      <c r="G1139" s="245"/>
      <c r="H1139" s="246" t="s">
        <v>22</v>
      </c>
      <c r="I1139" s="248"/>
      <c r="J1139" s="245"/>
      <c r="K1139" s="245"/>
      <c r="L1139" s="249"/>
      <c r="M1139" s="250"/>
      <c r="N1139" s="251"/>
      <c r="O1139" s="251"/>
      <c r="P1139" s="251"/>
      <c r="Q1139" s="251"/>
      <c r="R1139" s="251"/>
      <c r="S1139" s="251"/>
      <c r="T1139" s="252"/>
      <c r="AT1139" s="253" t="s">
        <v>185</v>
      </c>
      <c r="AU1139" s="253" t="s">
        <v>87</v>
      </c>
      <c r="AV1139" s="12" t="s">
        <v>24</v>
      </c>
      <c r="AW1139" s="12" t="s">
        <v>41</v>
      </c>
      <c r="AX1139" s="12" t="s">
        <v>78</v>
      </c>
      <c r="AY1139" s="253" t="s">
        <v>168</v>
      </c>
    </row>
    <row r="1140" s="11" customFormat="1">
      <c r="B1140" s="232"/>
      <c r="C1140" s="233"/>
      <c r="D1140" s="234" t="s">
        <v>185</v>
      </c>
      <c r="E1140" s="235" t="s">
        <v>22</v>
      </c>
      <c r="F1140" s="236" t="s">
        <v>1739</v>
      </c>
      <c r="G1140" s="233"/>
      <c r="H1140" s="237">
        <v>65</v>
      </c>
      <c r="I1140" s="238"/>
      <c r="J1140" s="233"/>
      <c r="K1140" s="233"/>
      <c r="L1140" s="239"/>
      <c r="M1140" s="240"/>
      <c r="N1140" s="241"/>
      <c r="O1140" s="241"/>
      <c r="P1140" s="241"/>
      <c r="Q1140" s="241"/>
      <c r="R1140" s="241"/>
      <c r="S1140" s="241"/>
      <c r="T1140" s="242"/>
      <c r="AT1140" s="243" t="s">
        <v>185</v>
      </c>
      <c r="AU1140" s="243" t="s">
        <v>87</v>
      </c>
      <c r="AV1140" s="11" t="s">
        <v>87</v>
      </c>
      <c r="AW1140" s="11" t="s">
        <v>41</v>
      </c>
      <c r="AX1140" s="11" t="s">
        <v>78</v>
      </c>
      <c r="AY1140" s="243" t="s">
        <v>168</v>
      </c>
    </row>
    <row r="1141" s="12" customFormat="1">
      <c r="B1141" s="244"/>
      <c r="C1141" s="245"/>
      <c r="D1141" s="234" t="s">
        <v>185</v>
      </c>
      <c r="E1141" s="246" t="s">
        <v>22</v>
      </c>
      <c r="F1141" s="247" t="s">
        <v>364</v>
      </c>
      <c r="G1141" s="245"/>
      <c r="H1141" s="246" t="s">
        <v>22</v>
      </c>
      <c r="I1141" s="248"/>
      <c r="J1141" s="245"/>
      <c r="K1141" s="245"/>
      <c r="L1141" s="249"/>
      <c r="M1141" s="250"/>
      <c r="N1141" s="251"/>
      <c r="O1141" s="251"/>
      <c r="P1141" s="251"/>
      <c r="Q1141" s="251"/>
      <c r="R1141" s="251"/>
      <c r="S1141" s="251"/>
      <c r="T1141" s="252"/>
      <c r="AT1141" s="253" t="s">
        <v>185</v>
      </c>
      <c r="AU1141" s="253" t="s">
        <v>87</v>
      </c>
      <c r="AV1141" s="12" t="s">
        <v>24</v>
      </c>
      <c r="AW1141" s="12" t="s">
        <v>41</v>
      </c>
      <c r="AX1141" s="12" t="s">
        <v>78</v>
      </c>
      <c r="AY1141" s="253" t="s">
        <v>168</v>
      </c>
    </row>
    <row r="1142" s="11" customFormat="1">
      <c r="B1142" s="232"/>
      <c r="C1142" s="233"/>
      <c r="D1142" s="234" t="s">
        <v>185</v>
      </c>
      <c r="E1142" s="235" t="s">
        <v>22</v>
      </c>
      <c r="F1142" s="236" t="s">
        <v>1740</v>
      </c>
      <c r="G1142" s="233"/>
      <c r="H1142" s="237">
        <v>171</v>
      </c>
      <c r="I1142" s="238"/>
      <c r="J1142" s="233"/>
      <c r="K1142" s="233"/>
      <c r="L1142" s="239"/>
      <c r="M1142" s="240"/>
      <c r="N1142" s="241"/>
      <c r="O1142" s="241"/>
      <c r="P1142" s="241"/>
      <c r="Q1142" s="241"/>
      <c r="R1142" s="241"/>
      <c r="S1142" s="241"/>
      <c r="T1142" s="242"/>
      <c r="AT1142" s="243" t="s">
        <v>185</v>
      </c>
      <c r="AU1142" s="243" t="s">
        <v>87</v>
      </c>
      <c r="AV1142" s="11" t="s">
        <v>87</v>
      </c>
      <c r="AW1142" s="11" t="s">
        <v>41</v>
      </c>
      <c r="AX1142" s="11" t="s">
        <v>78</v>
      </c>
      <c r="AY1142" s="243" t="s">
        <v>168</v>
      </c>
    </row>
    <row r="1143" s="1" customFormat="1" ht="25.5" customHeight="1">
      <c r="B1143" s="45"/>
      <c r="C1143" s="220" t="s">
        <v>1741</v>
      </c>
      <c r="D1143" s="220" t="s">
        <v>170</v>
      </c>
      <c r="E1143" s="221" t="s">
        <v>1742</v>
      </c>
      <c r="F1143" s="222" t="s">
        <v>1743</v>
      </c>
      <c r="G1143" s="223" t="s">
        <v>350</v>
      </c>
      <c r="H1143" s="224">
        <v>136.42500000000001</v>
      </c>
      <c r="I1143" s="225"/>
      <c r="J1143" s="226">
        <f>ROUND(I1143*H1143,2)</f>
        <v>0</v>
      </c>
      <c r="K1143" s="222" t="s">
        <v>174</v>
      </c>
      <c r="L1143" s="71"/>
      <c r="M1143" s="227" t="s">
        <v>22</v>
      </c>
      <c r="N1143" s="228" t="s">
        <v>49</v>
      </c>
      <c r="O1143" s="46"/>
      <c r="P1143" s="229">
        <f>O1143*H1143</f>
        <v>0</v>
      </c>
      <c r="Q1143" s="229">
        <v>0</v>
      </c>
      <c r="R1143" s="229">
        <f>Q1143*H1143</f>
        <v>0</v>
      </c>
      <c r="S1143" s="229">
        <v>0.0070000000000000001</v>
      </c>
      <c r="T1143" s="230">
        <f>S1143*H1143</f>
        <v>0.95497500000000013</v>
      </c>
      <c r="AR1143" s="23" t="s">
        <v>175</v>
      </c>
      <c r="AT1143" s="23" t="s">
        <v>170</v>
      </c>
      <c r="AU1143" s="23" t="s">
        <v>87</v>
      </c>
      <c r="AY1143" s="23" t="s">
        <v>168</v>
      </c>
      <c r="BE1143" s="231">
        <f>IF(N1143="základní",J1143,0)</f>
        <v>0</v>
      </c>
      <c r="BF1143" s="231">
        <f>IF(N1143="snížená",J1143,0)</f>
        <v>0</v>
      </c>
      <c r="BG1143" s="231">
        <f>IF(N1143="zákl. přenesená",J1143,0)</f>
        <v>0</v>
      </c>
      <c r="BH1143" s="231">
        <f>IF(N1143="sníž. přenesená",J1143,0)</f>
        <v>0</v>
      </c>
      <c r="BI1143" s="231">
        <f>IF(N1143="nulová",J1143,0)</f>
        <v>0</v>
      </c>
      <c r="BJ1143" s="23" t="s">
        <v>24</v>
      </c>
      <c r="BK1143" s="231">
        <f>ROUND(I1143*H1143,2)</f>
        <v>0</v>
      </c>
      <c r="BL1143" s="23" t="s">
        <v>175</v>
      </c>
      <c r="BM1143" s="23" t="s">
        <v>1744</v>
      </c>
    </row>
    <row r="1144" s="12" customFormat="1">
      <c r="B1144" s="244"/>
      <c r="C1144" s="245"/>
      <c r="D1144" s="234" t="s">
        <v>185</v>
      </c>
      <c r="E1144" s="246" t="s">
        <v>22</v>
      </c>
      <c r="F1144" s="247" t="s">
        <v>361</v>
      </c>
      <c r="G1144" s="245"/>
      <c r="H1144" s="246" t="s">
        <v>22</v>
      </c>
      <c r="I1144" s="248"/>
      <c r="J1144" s="245"/>
      <c r="K1144" s="245"/>
      <c r="L1144" s="249"/>
      <c r="M1144" s="250"/>
      <c r="N1144" s="251"/>
      <c r="O1144" s="251"/>
      <c r="P1144" s="251"/>
      <c r="Q1144" s="251"/>
      <c r="R1144" s="251"/>
      <c r="S1144" s="251"/>
      <c r="T1144" s="252"/>
      <c r="AT1144" s="253" t="s">
        <v>185</v>
      </c>
      <c r="AU1144" s="253" t="s">
        <v>87</v>
      </c>
      <c r="AV1144" s="12" t="s">
        <v>24</v>
      </c>
      <c r="AW1144" s="12" t="s">
        <v>41</v>
      </c>
      <c r="AX1144" s="12" t="s">
        <v>78</v>
      </c>
      <c r="AY1144" s="253" t="s">
        <v>168</v>
      </c>
    </row>
    <row r="1145" s="11" customFormat="1">
      <c r="B1145" s="232"/>
      <c r="C1145" s="233"/>
      <c r="D1145" s="234" t="s">
        <v>185</v>
      </c>
      <c r="E1145" s="235" t="s">
        <v>22</v>
      </c>
      <c r="F1145" s="236" t="s">
        <v>1745</v>
      </c>
      <c r="G1145" s="233"/>
      <c r="H1145" s="237">
        <v>40.125</v>
      </c>
      <c r="I1145" s="238"/>
      <c r="J1145" s="233"/>
      <c r="K1145" s="233"/>
      <c r="L1145" s="239"/>
      <c r="M1145" s="240"/>
      <c r="N1145" s="241"/>
      <c r="O1145" s="241"/>
      <c r="P1145" s="241"/>
      <c r="Q1145" s="241"/>
      <c r="R1145" s="241"/>
      <c r="S1145" s="241"/>
      <c r="T1145" s="242"/>
      <c r="AT1145" s="243" t="s">
        <v>185</v>
      </c>
      <c r="AU1145" s="243" t="s">
        <v>87</v>
      </c>
      <c r="AV1145" s="11" t="s">
        <v>87</v>
      </c>
      <c r="AW1145" s="11" t="s">
        <v>41</v>
      </c>
      <c r="AX1145" s="11" t="s">
        <v>78</v>
      </c>
      <c r="AY1145" s="243" t="s">
        <v>168</v>
      </c>
    </row>
    <row r="1146" s="12" customFormat="1">
      <c r="B1146" s="244"/>
      <c r="C1146" s="245"/>
      <c r="D1146" s="234" t="s">
        <v>185</v>
      </c>
      <c r="E1146" s="246" t="s">
        <v>22</v>
      </c>
      <c r="F1146" s="247" t="s">
        <v>364</v>
      </c>
      <c r="G1146" s="245"/>
      <c r="H1146" s="246" t="s">
        <v>22</v>
      </c>
      <c r="I1146" s="248"/>
      <c r="J1146" s="245"/>
      <c r="K1146" s="245"/>
      <c r="L1146" s="249"/>
      <c r="M1146" s="250"/>
      <c r="N1146" s="251"/>
      <c r="O1146" s="251"/>
      <c r="P1146" s="251"/>
      <c r="Q1146" s="251"/>
      <c r="R1146" s="251"/>
      <c r="S1146" s="251"/>
      <c r="T1146" s="252"/>
      <c r="AT1146" s="253" t="s">
        <v>185</v>
      </c>
      <c r="AU1146" s="253" t="s">
        <v>87</v>
      </c>
      <c r="AV1146" s="12" t="s">
        <v>24</v>
      </c>
      <c r="AW1146" s="12" t="s">
        <v>41</v>
      </c>
      <c r="AX1146" s="12" t="s">
        <v>78</v>
      </c>
      <c r="AY1146" s="253" t="s">
        <v>168</v>
      </c>
    </row>
    <row r="1147" s="11" customFormat="1">
      <c r="B1147" s="232"/>
      <c r="C1147" s="233"/>
      <c r="D1147" s="234" t="s">
        <v>185</v>
      </c>
      <c r="E1147" s="235" t="s">
        <v>22</v>
      </c>
      <c r="F1147" s="236" t="s">
        <v>1746</v>
      </c>
      <c r="G1147" s="233"/>
      <c r="H1147" s="237">
        <v>96.299999999999997</v>
      </c>
      <c r="I1147" s="238"/>
      <c r="J1147" s="233"/>
      <c r="K1147" s="233"/>
      <c r="L1147" s="239"/>
      <c r="M1147" s="240"/>
      <c r="N1147" s="241"/>
      <c r="O1147" s="241"/>
      <c r="P1147" s="241"/>
      <c r="Q1147" s="241"/>
      <c r="R1147" s="241"/>
      <c r="S1147" s="241"/>
      <c r="T1147" s="242"/>
      <c r="AT1147" s="243" t="s">
        <v>185</v>
      </c>
      <c r="AU1147" s="243" t="s">
        <v>87</v>
      </c>
      <c r="AV1147" s="11" t="s">
        <v>87</v>
      </c>
      <c r="AW1147" s="11" t="s">
        <v>41</v>
      </c>
      <c r="AX1147" s="11" t="s">
        <v>78</v>
      </c>
      <c r="AY1147" s="243" t="s">
        <v>168</v>
      </c>
    </row>
    <row r="1148" s="1" customFormat="1" ht="25.5" customHeight="1">
      <c r="B1148" s="45"/>
      <c r="C1148" s="220" t="s">
        <v>1747</v>
      </c>
      <c r="D1148" s="220" t="s">
        <v>170</v>
      </c>
      <c r="E1148" s="221" t="s">
        <v>1748</v>
      </c>
      <c r="F1148" s="222" t="s">
        <v>1749</v>
      </c>
      <c r="G1148" s="223" t="s">
        <v>350</v>
      </c>
      <c r="H1148" s="224">
        <v>7.2000000000000002</v>
      </c>
      <c r="I1148" s="225"/>
      <c r="J1148" s="226">
        <f>ROUND(I1148*H1148,2)</f>
        <v>0</v>
      </c>
      <c r="K1148" s="222" t="s">
        <v>174</v>
      </c>
      <c r="L1148" s="71"/>
      <c r="M1148" s="227" t="s">
        <v>22</v>
      </c>
      <c r="N1148" s="228" t="s">
        <v>49</v>
      </c>
      <c r="O1148" s="46"/>
      <c r="P1148" s="229">
        <f>O1148*H1148</f>
        <v>0</v>
      </c>
      <c r="Q1148" s="229">
        <v>0</v>
      </c>
      <c r="R1148" s="229">
        <f>Q1148*H1148</f>
        <v>0</v>
      </c>
      <c r="S1148" s="229">
        <v>0.0089999999999999993</v>
      </c>
      <c r="T1148" s="230">
        <f>S1148*H1148</f>
        <v>0.064799999999999996</v>
      </c>
      <c r="AR1148" s="23" t="s">
        <v>175</v>
      </c>
      <c r="AT1148" s="23" t="s">
        <v>170</v>
      </c>
      <c r="AU1148" s="23" t="s">
        <v>87</v>
      </c>
      <c r="AY1148" s="23" t="s">
        <v>168</v>
      </c>
      <c r="BE1148" s="231">
        <f>IF(N1148="základní",J1148,0)</f>
        <v>0</v>
      </c>
      <c r="BF1148" s="231">
        <f>IF(N1148="snížená",J1148,0)</f>
        <v>0</v>
      </c>
      <c r="BG1148" s="231">
        <f>IF(N1148="zákl. přenesená",J1148,0)</f>
        <v>0</v>
      </c>
      <c r="BH1148" s="231">
        <f>IF(N1148="sníž. přenesená",J1148,0)</f>
        <v>0</v>
      </c>
      <c r="BI1148" s="231">
        <f>IF(N1148="nulová",J1148,0)</f>
        <v>0</v>
      </c>
      <c r="BJ1148" s="23" t="s">
        <v>24</v>
      </c>
      <c r="BK1148" s="231">
        <f>ROUND(I1148*H1148,2)</f>
        <v>0</v>
      </c>
      <c r="BL1148" s="23" t="s">
        <v>175</v>
      </c>
      <c r="BM1148" s="23" t="s">
        <v>1750</v>
      </c>
    </row>
    <row r="1149" s="12" customFormat="1">
      <c r="B1149" s="244"/>
      <c r="C1149" s="245"/>
      <c r="D1149" s="234" t="s">
        <v>185</v>
      </c>
      <c r="E1149" s="246" t="s">
        <v>22</v>
      </c>
      <c r="F1149" s="247" t="s">
        <v>1751</v>
      </c>
      <c r="G1149" s="245"/>
      <c r="H1149" s="246" t="s">
        <v>22</v>
      </c>
      <c r="I1149" s="248"/>
      <c r="J1149" s="245"/>
      <c r="K1149" s="245"/>
      <c r="L1149" s="249"/>
      <c r="M1149" s="250"/>
      <c r="N1149" s="251"/>
      <c r="O1149" s="251"/>
      <c r="P1149" s="251"/>
      <c r="Q1149" s="251"/>
      <c r="R1149" s="251"/>
      <c r="S1149" s="251"/>
      <c r="T1149" s="252"/>
      <c r="AT1149" s="253" t="s">
        <v>185</v>
      </c>
      <c r="AU1149" s="253" t="s">
        <v>87</v>
      </c>
      <c r="AV1149" s="12" t="s">
        <v>24</v>
      </c>
      <c r="AW1149" s="12" t="s">
        <v>41</v>
      </c>
      <c r="AX1149" s="12" t="s">
        <v>78</v>
      </c>
      <c r="AY1149" s="253" t="s">
        <v>168</v>
      </c>
    </row>
    <row r="1150" s="11" customFormat="1">
      <c r="B1150" s="232"/>
      <c r="C1150" s="233"/>
      <c r="D1150" s="234" t="s">
        <v>185</v>
      </c>
      <c r="E1150" s="235" t="s">
        <v>22</v>
      </c>
      <c r="F1150" s="236" t="s">
        <v>1752</v>
      </c>
      <c r="G1150" s="233"/>
      <c r="H1150" s="237">
        <v>7.2000000000000002</v>
      </c>
      <c r="I1150" s="238"/>
      <c r="J1150" s="233"/>
      <c r="K1150" s="233"/>
      <c r="L1150" s="239"/>
      <c r="M1150" s="240"/>
      <c r="N1150" s="241"/>
      <c r="O1150" s="241"/>
      <c r="P1150" s="241"/>
      <c r="Q1150" s="241"/>
      <c r="R1150" s="241"/>
      <c r="S1150" s="241"/>
      <c r="T1150" s="242"/>
      <c r="AT1150" s="243" t="s">
        <v>185</v>
      </c>
      <c r="AU1150" s="243" t="s">
        <v>87</v>
      </c>
      <c r="AV1150" s="11" t="s">
        <v>87</v>
      </c>
      <c r="AW1150" s="11" t="s">
        <v>41</v>
      </c>
      <c r="AX1150" s="11" t="s">
        <v>78</v>
      </c>
      <c r="AY1150" s="243" t="s">
        <v>168</v>
      </c>
    </row>
    <row r="1151" s="1" customFormat="1" ht="25.5" customHeight="1">
      <c r="B1151" s="45"/>
      <c r="C1151" s="220" t="s">
        <v>1753</v>
      </c>
      <c r="D1151" s="220" t="s">
        <v>170</v>
      </c>
      <c r="E1151" s="221" t="s">
        <v>1754</v>
      </c>
      <c r="F1151" s="222" t="s">
        <v>1755</v>
      </c>
      <c r="G1151" s="223" t="s">
        <v>350</v>
      </c>
      <c r="H1151" s="224">
        <v>7</v>
      </c>
      <c r="I1151" s="225"/>
      <c r="J1151" s="226">
        <f>ROUND(I1151*H1151,2)</f>
        <v>0</v>
      </c>
      <c r="K1151" s="222" t="s">
        <v>174</v>
      </c>
      <c r="L1151" s="71"/>
      <c r="M1151" s="227" t="s">
        <v>22</v>
      </c>
      <c r="N1151" s="228" t="s">
        <v>49</v>
      </c>
      <c r="O1151" s="46"/>
      <c r="P1151" s="229">
        <f>O1151*H1151</f>
        <v>0</v>
      </c>
      <c r="Q1151" s="229">
        <v>0</v>
      </c>
      <c r="R1151" s="229">
        <f>Q1151*H1151</f>
        <v>0</v>
      </c>
      <c r="S1151" s="229">
        <v>0.014999999999999999</v>
      </c>
      <c r="T1151" s="230">
        <f>S1151*H1151</f>
        <v>0.105</v>
      </c>
      <c r="AR1151" s="23" t="s">
        <v>175</v>
      </c>
      <c r="AT1151" s="23" t="s">
        <v>170</v>
      </c>
      <c r="AU1151" s="23" t="s">
        <v>87</v>
      </c>
      <c r="AY1151" s="23" t="s">
        <v>168</v>
      </c>
      <c r="BE1151" s="231">
        <f>IF(N1151="základní",J1151,0)</f>
        <v>0</v>
      </c>
      <c r="BF1151" s="231">
        <f>IF(N1151="snížená",J1151,0)</f>
        <v>0</v>
      </c>
      <c r="BG1151" s="231">
        <f>IF(N1151="zákl. přenesená",J1151,0)</f>
        <v>0</v>
      </c>
      <c r="BH1151" s="231">
        <f>IF(N1151="sníž. přenesená",J1151,0)</f>
        <v>0</v>
      </c>
      <c r="BI1151" s="231">
        <f>IF(N1151="nulová",J1151,0)</f>
        <v>0</v>
      </c>
      <c r="BJ1151" s="23" t="s">
        <v>24</v>
      </c>
      <c r="BK1151" s="231">
        <f>ROUND(I1151*H1151,2)</f>
        <v>0</v>
      </c>
      <c r="BL1151" s="23" t="s">
        <v>175</v>
      </c>
      <c r="BM1151" s="23" t="s">
        <v>1756</v>
      </c>
    </row>
    <row r="1152" s="12" customFormat="1">
      <c r="B1152" s="244"/>
      <c r="C1152" s="245"/>
      <c r="D1152" s="234" t="s">
        <v>185</v>
      </c>
      <c r="E1152" s="246" t="s">
        <v>22</v>
      </c>
      <c r="F1152" s="247" t="s">
        <v>361</v>
      </c>
      <c r="G1152" s="245"/>
      <c r="H1152" s="246" t="s">
        <v>22</v>
      </c>
      <c r="I1152" s="248"/>
      <c r="J1152" s="245"/>
      <c r="K1152" s="245"/>
      <c r="L1152" s="249"/>
      <c r="M1152" s="250"/>
      <c r="N1152" s="251"/>
      <c r="O1152" s="251"/>
      <c r="P1152" s="251"/>
      <c r="Q1152" s="251"/>
      <c r="R1152" s="251"/>
      <c r="S1152" s="251"/>
      <c r="T1152" s="252"/>
      <c r="AT1152" s="253" t="s">
        <v>185</v>
      </c>
      <c r="AU1152" s="253" t="s">
        <v>87</v>
      </c>
      <c r="AV1152" s="12" t="s">
        <v>24</v>
      </c>
      <c r="AW1152" s="12" t="s">
        <v>41</v>
      </c>
      <c r="AX1152" s="12" t="s">
        <v>78</v>
      </c>
      <c r="AY1152" s="253" t="s">
        <v>168</v>
      </c>
    </row>
    <row r="1153" s="11" customFormat="1">
      <c r="B1153" s="232"/>
      <c r="C1153" s="233"/>
      <c r="D1153" s="234" t="s">
        <v>185</v>
      </c>
      <c r="E1153" s="235" t="s">
        <v>22</v>
      </c>
      <c r="F1153" s="236" t="s">
        <v>1757</v>
      </c>
      <c r="G1153" s="233"/>
      <c r="H1153" s="237">
        <v>7</v>
      </c>
      <c r="I1153" s="238"/>
      <c r="J1153" s="233"/>
      <c r="K1153" s="233"/>
      <c r="L1153" s="239"/>
      <c r="M1153" s="240"/>
      <c r="N1153" s="241"/>
      <c r="O1153" s="241"/>
      <c r="P1153" s="241"/>
      <c r="Q1153" s="241"/>
      <c r="R1153" s="241"/>
      <c r="S1153" s="241"/>
      <c r="T1153" s="242"/>
      <c r="AT1153" s="243" t="s">
        <v>185</v>
      </c>
      <c r="AU1153" s="243" t="s">
        <v>87</v>
      </c>
      <c r="AV1153" s="11" t="s">
        <v>87</v>
      </c>
      <c r="AW1153" s="11" t="s">
        <v>41</v>
      </c>
      <c r="AX1153" s="11" t="s">
        <v>78</v>
      </c>
      <c r="AY1153" s="243" t="s">
        <v>168</v>
      </c>
    </row>
    <row r="1154" s="1" customFormat="1" ht="16.5" customHeight="1">
      <c r="B1154" s="45"/>
      <c r="C1154" s="220" t="s">
        <v>1758</v>
      </c>
      <c r="D1154" s="220" t="s">
        <v>170</v>
      </c>
      <c r="E1154" s="221" t="s">
        <v>1759</v>
      </c>
      <c r="F1154" s="222" t="s">
        <v>1760</v>
      </c>
      <c r="G1154" s="223" t="s">
        <v>173</v>
      </c>
      <c r="H1154" s="224">
        <v>3</v>
      </c>
      <c r="I1154" s="225"/>
      <c r="J1154" s="226">
        <f>ROUND(I1154*H1154,2)</f>
        <v>0</v>
      </c>
      <c r="K1154" s="222" t="s">
        <v>174</v>
      </c>
      <c r="L1154" s="71"/>
      <c r="M1154" s="227" t="s">
        <v>22</v>
      </c>
      <c r="N1154" s="228" t="s">
        <v>49</v>
      </c>
      <c r="O1154" s="46"/>
      <c r="P1154" s="229">
        <f>O1154*H1154</f>
        <v>0</v>
      </c>
      <c r="Q1154" s="229">
        <v>0</v>
      </c>
      <c r="R1154" s="229">
        <f>Q1154*H1154</f>
        <v>0</v>
      </c>
      <c r="S1154" s="229">
        <v>0.028000000000000001</v>
      </c>
      <c r="T1154" s="230">
        <f>S1154*H1154</f>
        <v>0.084000000000000005</v>
      </c>
      <c r="AR1154" s="23" t="s">
        <v>175</v>
      </c>
      <c r="AT1154" s="23" t="s">
        <v>170</v>
      </c>
      <c r="AU1154" s="23" t="s">
        <v>87</v>
      </c>
      <c r="AY1154" s="23" t="s">
        <v>168</v>
      </c>
      <c r="BE1154" s="231">
        <f>IF(N1154="základní",J1154,0)</f>
        <v>0</v>
      </c>
      <c r="BF1154" s="231">
        <f>IF(N1154="snížená",J1154,0)</f>
        <v>0</v>
      </c>
      <c r="BG1154" s="231">
        <f>IF(N1154="zákl. přenesená",J1154,0)</f>
        <v>0</v>
      </c>
      <c r="BH1154" s="231">
        <f>IF(N1154="sníž. přenesená",J1154,0)</f>
        <v>0</v>
      </c>
      <c r="BI1154" s="231">
        <f>IF(N1154="nulová",J1154,0)</f>
        <v>0</v>
      </c>
      <c r="BJ1154" s="23" t="s">
        <v>24</v>
      </c>
      <c r="BK1154" s="231">
        <f>ROUND(I1154*H1154,2)</f>
        <v>0</v>
      </c>
      <c r="BL1154" s="23" t="s">
        <v>175</v>
      </c>
      <c r="BM1154" s="23" t="s">
        <v>1761</v>
      </c>
    </row>
    <row r="1155" s="12" customFormat="1">
      <c r="B1155" s="244"/>
      <c r="C1155" s="245"/>
      <c r="D1155" s="234" t="s">
        <v>185</v>
      </c>
      <c r="E1155" s="246" t="s">
        <v>22</v>
      </c>
      <c r="F1155" s="247" t="s">
        <v>1762</v>
      </c>
      <c r="G1155" s="245"/>
      <c r="H1155" s="246" t="s">
        <v>22</v>
      </c>
      <c r="I1155" s="248"/>
      <c r="J1155" s="245"/>
      <c r="K1155" s="245"/>
      <c r="L1155" s="249"/>
      <c r="M1155" s="250"/>
      <c r="N1155" s="251"/>
      <c r="O1155" s="251"/>
      <c r="P1155" s="251"/>
      <c r="Q1155" s="251"/>
      <c r="R1155" s="251"/>
      <c r="S1155" s="251"/>
      <c r="T1155" s="252"/>
      <c r="AT1155" s="253" t="s">
        <v>185</v>
      </c>
      <c r="AU1155" s="253" t="s">
        <v>87</v>
      </c>
      <c r="AV1155" s="12" t="s">
        <v>24</v>
      </c>
      <c r="AW1155" s="12" t="s">
        <v>41</v>
      </c>
      <c r="AX1155" s="12" t="s">
        <v>78</v>
      </c>
      <c r="AY1155" s="253" t="s">
        <v>168</v>
      </c>
    </row>
    <row r="1156" s="11" customFormat="1">
      <c r="B1156" s="232"/>
      <c r="C1156" s="233"/>
      <c r="D1156" s="234" t="s">
        <v>185</v>
      </c>
      <c r="E1156" s="235" t="s">
        <v>22</v>
      </c>
      <c r="F1156" s="236" t="s">
        <v>180</v>
      </c>
      <c r="G1156" s="233"/>
      <c r="H1156" s="237">
        <v>3</v>
      </c>
      <c r="I1156" s="238"/>
      <c r="J1156" s="233"/>
      <c r="K1156" s="233"/>
      <c r="L1156" s="239"/>
      <c r="M1156" s="240"/>
      <c r="N1156" s="241"/>
      <c r="O1156" s="241"/>
      <c r="P1156" s="241"/>
      <c r="Q1156" s="241"/>
      <c r="R1156" s="241"/>
      <c r="S1156" s="241"/>
      <c r="T1156" s="242"/>
      <c r="AT1156" s="243" t="s">
        <v>185</v>
      </c>
      <c r="AU1156" s="243" t="s">
        <v>87</v>
      </c>
      <c r="AV1156" s="11" t="s">
        <v>87</v>
      </c>
      <c r="AW1156" s="11" t="s">
        <v>41</v>
      </c>
      <c r="AX1156" s="11" t="s">
        <v>78</v>
      </c>
      <c r="AY1156" s="243" t="s">
        <v>168</v>
      </c>
    </row>
    <row r="1157" s="1" customFormat="1" ht="16.5" customHeight="1">
      <c r="B1157" s="45"/>
      <c r="C1157" s="220" t="s">
        <v>1763</v>
      </c>
      <c r="D1157" s="220" t="s">
        <v>170</v>
      </c>
      <c r="E1157" s="221" t="s">
        <v>1764</v>
      </c>
      <c r="F1157" s="222" t="s">
        <v>1765</v>
      </c>
      <c r="G1157" s="223" t="s">
        <v>247</v>
      </c>
      <c r="H1157" s="224">
        <v>392.23000000000002</v>
      </c>
      <c r="I1157" s="225"/>
      <c r="J1157" s="226">
        <f>ROUND(I1157*H1157,2)</f>
        <v>0</v>
      </c>
      <c r="K1157" s="222" t="s">
        <v>174</v>
      </c>
      <c r="L1157" s="71"/>
      <c r="M1157" s="227" t="s">
        <v>22</v>
      </c>
      <c r="N1157" s="228" t="s">
        <v>49</v>
      </c>
      <c r="O1157" s="46"/>
      <c r="P1157" s="229">
        <f>O1157*H1157</f>
        <v>0</v>
      </c>
      <c r="Q1157" s="229">
        <v>0</v>
      </c>
      <c r="R1157" s="229">
        <f>Q1157*H1157</f>
        <v>0</v>
      </c>
      <c r="S1157" s="229">
        <v>0.0030000000000000001</v>
      </c>
      <c r="T1157" s="230">
        <f>S1157*H1157</f>
        <v>1.17669</v>
      </c>
      <c r="AR1157" s="23" t="s">
        <v>175</v>
      </c>
      <c r="AT1157" s="23" t="s">
        <v>170</v>
      </c>
      <c r="AU1157" s="23" t="s">
        <v>87</v>
      </c>
      <c r="AY1157" s="23" t="s">
        <v>168</v>
      </c>
      <c r="BE1157" s="231">
        <f>IF(N1157="základní",J1157,0)</f>
        <v>0</v>
      </c>
      <c r="BF1157" s="231">
        <f>IF(N1157="snížená",J1157,0)</f>
        <v>0</v>
      </c>
      <c r="BG1157" s="231">
        <f>IF(N1157="zákl. přenesená",J1157,0)</f>
        <v>0</v>
      </c>
      <c r="BH1157" s="231">
        <f>IF(N1157="sníž. přenesená",J1157,0)</f>
        <v>0</v>
      </c>
      <c r="BI1157" s="231">
        <f>IF(N1157="nulová",J1157,0)</f>
        <v>0</v>
      </c>
      <c r="BJ1157" s="23" t="s">
        <v>24</v>
      </c>
      <c r="BK1157" s="231">
        <f>ROUND(I1157*H1157,2)</f>
        <v>0</v>
      </c>
      <c r="BL1157" s="23" t="s">
        <v>175</v>
      </c>
      <c r="BM1157" s="23" t="s">
        <v>1766</v>
      </c>
    </row>
    <row r="1158" s="12" customFormat="1">
      <c r="B1158" s="244"/>
      <c r="C1158" s="245"/>
      <c r="D1158" s="234" t="s">
        <v>185</v>
      </c>
      <c r="E1158" s="246" t="s">
        <v>22</v>
      </c>
      <c r="F1158" s="247" t="s">
        <v>361</v>
      </c>
      <c r="G1158" s="245"/>
      <c r="H1158" s="246" t="s">
        <v>22</v>
      </c>
      <c r="I1158" s="248"/>
      <c r="J1158" s="245"/>
      <c r="K1158" s="245"/>
      <c r="L1158" s="249"/>
      <c r="M1158" s="250"/>
      <c r="N1158" s="251"/>
      <c r="O1158" s="251"/>
      <c r="P1158" s="251"/>
      <c r="Q1158" s="251"/>
      <c r="R1158" s="251"/>
      <c r="S1158" s="251"/>
      <c r="T1158" s="252"/>
      <c r="AT1158" s="253" t="s">
        <v>185</v>
      </c>
      <c r="AU1158" s="253" t="s">
        <v>87</v>
      </c>
      <c r="AV1158" s="12" t="s">
        <v>24</v>
      </c>
      <c r="AW1158" s="12" t="s">
        <v>41</v>
      </c>
      <c r="AX1158" s="12" t="s">
        <v>78</v>
      </c>
      <c r="AY1158" s="253" t="s">
        <v>168</v>
      </c>
    </row>
    <row r="1159" s="11" customFormat="1">
      <c r="B1159" s="232"/>
      <c r="C1159" s="233"/>
      <c r="D1159" s="234" t="s">
        <v>185</v>
      </c>
      <c r="E1159" s="235" t="s">
        <v>22</v>
      </c>
      <c r="F1159" s="236" t="s">
        <v>1767</v>
      </c>
      <c r="G1159" s="233"/>
      <c r="H1159" s="237">
        <v>121.916</v>
      </c>
      <c r="I1159" s="238"/>
      <c r="J1159" s="233"/>
      <c r="K1159" s="233"/>
      <c r="L1159" s="239"/>
      <c r="M1159" s="240"/>
      <c r="N1159" s="241"/>
      <c r="O1159" s="241"/>
      <c r="P1159" s="241"/>
      <c r="Q1159" s="241"/>
      <c r="R1159" s="241"/>
      <c r="S1159" s="241"/>
      <c r="T1159" s="242"/>
      <c r="AT1159" s="243" t="s">
        <v>185</v>
      </c>
      <c r="AU1159" s="243" t="s">
        <v>87</v>
      </c>
      <c r="AV1159" s="11" t="s">
        <v>87</v>
      </c>
      <c r="AW1159" s="11" t="s">
        <v>41</v>
      </c>
      <c r="AX1159" s="11" t="s">
        <v>78</v>
      </c>
      <c r="AY1159" s="243" t="s">
        <v>168</v>
      </c>
    </row>
    <row r="1160" s="12" customFormat="1">
      <c r="B1160" s="244"/>
      <c r="C1160" s="245"/>
      <c r="D1160" s="234" t="s">
        <v>185</v>
      </c>
      <c r="E1160" s="246" t="s">
        <v>22</v>
      </c>
      <c r="F1160" s="247" t="s">
        <v>1666</v>
      </c>
      <c r="G1160" s="245"/>
      <c r="H1160" s="246" t="s">
        <v>22</v>
      </c>
      <c r="I1160" s="248"/>
      <c r="J1160" s="245"/>
      <c r="K1160" s="245"/>
      <c r="L1160" s="249"/>
      <c r="M1160" s="250"/>
      <c r="N1160" s="251"/>
      <c r="O1160" s="251"/>
      <c r="P1160" s="251"/>
      <c r="Q1160" s="251"/>
      <c r="R1160" s="251"/>
      <c r="S1160" s="251"/>
      <c r="T1160" s="252"/>
      <c r="AT1160" s="253" t="s">
        <v>185</v>
      </c>
      <c r="AU1160" s="253" t="s">
        <v>87</v>
      </c>
      <c r="AV1160" s="12" t="s">
        <v>24</v>
      </c>
      <c r="AW1160" s="12" t="s">
        <v>41</v>
      </c>
      <c r="AX1160" s="12" t="s">
        <v>78</v>
      </c>
      <c r="AY1160" s="253" t="s">
        <v>168</v>
      </c>
    </row>
    <row r="1161" s="11" customFormat="1">
      <c r="B1161" s="232"/>
      <c r="C1161" s="233"/>
      <c r="D1161" s="234" t="s">
        <v>185</v>
      </c>
      <c r="E1161" s="235" t="s">
        <v>22</v>
      </c>
      <c r="F1161" s="236" t="s">
        <v>1768</v>
      </c>
      <c r="G1161" s="233"/>
      <c r="H1161" s="237">
        <v>259.09399999999999</v>
      </c>
      <c r="I1161" s="238"/>
      <c r="J1161" s="233"/>
      <c r="K1161" s="233"/>
      <c r="L1161" s="239"/>
      <c r="M1161" s="240"/>
      <c r="N1161" s="241"/>
      <c r="O1161" s="241"/>
      <c r="P1161" s="241"/>
      <c r="Q1161" s="241"/>
      <c r="R1161" s="241"/>
      <c r="S1161" s="241"/>
      <c r="T1161" s="242"/>
      <c r="AT1161" s="243" t="s">
        <v>185</v>
      </c>
      <c r="AU1161" s="243" t="s">
        <v>87</v>
      </c>
      <c r="AV1161" s="11" t="s">
        <v>87</v>
      </c>
      <c r="AW1161" s="11" t="s">
        <v>41</v>
      </c>
      <c r="AX1161" s="11" t="s">
        <v>78</v>
      </c>
      <c r="AY1161" s="243" t="s">
        <v>168</v>
      </c>
    </row>
    <row r="1162" s="12" customFormat="1">
      <c r="B1162" s="244"/>
      <c r="C1162" s="245"/>
      <c r="D1162" s="234" t="s">
        <v>185</v>
      </c>
      <c r="E1162" s="246" t="s">
        <v>22</v>
      </c>
      <c r="F1162" s="247" t="s">
        <v>418</v>
      </c>
      <c r="G1162" s="245"/>
      <c r="H1162" s="246" t="s">
        <v>22</v>
      </c>
      <c r="I1162" s="248"/>
      <c r="J1162" s="245"/>
      <c r="K1162" s="245"/>
      <c r="L1162" s="249"/>
      <c r="M1162" s="250"/>
      <c r="N1162" s="251"/>
      <c r="O1162" s="251"/>
      <c r="P1162" s="251"/>
      <c r="Q1162" s="251"/>
      <c r="R1162" s="251"/>
      <c r="S1162" s="251"/>
      <c r="T1162" s="252"/>
      <c r="AT1162" s="253" t="s">
        <v>185</v>
      </c>
      <c r="AU1162" s="253" t="s">
        <v>87</v>
      </c>
      <c r="AV1162" s="12" t="s">
        <v>24</v>
      </c>
      <c r="AW1162" s="12" t="s">
        <v>41</v>
      </c>
      <c r="AX1162" s="12" t="s">
        <v>78</v>
      </c>
      <c r="AY1162" s="253" t="s">
        <v>168</v>
      </c>
    </row>
    <row r="1163" s="11" customFormat="1">
      <c r="B1163" s="232"/>
      <c r="C1163" s="233"/>
      <c r="D1163" s="234" t="s">
        <v>185</v>
      </c>
      <c r="E1163" s="235" t="s">
        <v>22</v>
      </c>
      <c r="F1163" s="236" t="s">
        <v>1670</v>
      </c>
      <c r="G1163" s="233"/>
      <c r="H1163" s="237">
        <v>11.220000000000001</v>
      </c>
      <c r="I1163" s="238"/>
      <c r="J1163" s="233"/>
      <c r="K1163" s="233"/>
      <c r="L1163" s="239"/>
      <c r="M1163" s="240"/>
      <c r="N1163" s="241"/>
      <c r="O1163" s="241"/>
      <c r="P1163" s="241"/>
      <c r="Q1163" s="241"/>
      <c r="R1163" s="241"/>
      <c r="S1163" s="241"/>
      <c r="T1163" s="242"/>
      <c r="AT1163" s="243" t="s">
        <v>185</v>
      </c>
      <c r="AU1163" s="243" t="s">
        <v>87</v>
      </c>
      <c r="AV1163" s="11" t="s">
        <v>87</v>
      </c>
      <c r="AW1163" s="11" t="s">
        <v>41</v>
      </c>
      <c r="AX1163" s="11" t="s">
        <v>78</v>
      </c>
      <c r="AY1163" s="243" t="s">
        <v>168</v>
      </c>
    </row>
    <row r="1164" s="1" customFormat="1" ht="16.5" customHeight="1">
      <c r="B1164" s="45"/>
      <c r="C1164" s="220" t="s">
        <v>1769</v>
      </c>
      <c r="D1164" s="220" t="s">
        <v>170</v>
      </c>
      <c r="E1164" s="221" t="s">
        <v>1770</v>
      </c>
      <c r="F1164" s="222" t="s">
        <v>1771</v>
      </c>
      <c r="G1164" s="223" t="s">
        <v>1509</v>
      </c>
      <c r="H1164" s="224">
        <v>21</v>
      </c>
      <c r="I1164" s="225"/>
      <c r="J1164" s="226">
        <f>ROUND(I1164*H1164,2)</f>
        <v>0</v>
      </c>
      <c r="K1164" s="222" t="s">
        <v>174</v>
      </c>
      <c r="L1164" s="71"/>
      <c r="M1164" s="227" t="s">
        <v>22</v>
      </c>
      <c r="N1164" s="228" t="s">
        <v>49</v>
      </c>
      <c r="O1164" s="46"/>
      <c r="P1164" s="229">
        <f>O1164*H1164</f>
        <v>0</v>
      </c>
      <c r="Q1164" s="229">
        <v>0</v>
      </c>
      <c r="R1164" s="229">
        <f>Q1164*H1164</f>
        <v>0</v>
      </c>
      <c r="S1164" s="229">
        <v>0.01933</v>
      </c>
      <c r="T1164" s="230">
        <f>S1164*H1164</f>
        <v>0.40593000000000001</v>
      </c>
      <c r="AR1164" s="23" t="s">
        <v>175</v>
      </c>
      <c r="AT1164" s="23" t="s">
        <v>170</v>
      </c>
      <c r="AU1164" s="23" t="s">
        <v>87</v>
      </c>
      <c r="AY1164" s="23" t="s">
        <v>168</v>
      </c>
      <c r="BE1164" s="231">
        <f>IF(N1164="základní",J1164,0)</f>
        <v>0</v>
      </c>
      <c r="BF1164" s="231">
        <f>IF(N1164="snížená",J1164,0)</f>
        <v>0</v>
      </c>
      <c r="BG1164" s="231">
        <f>IF(N1164="zákl. přenesená",J1164,0)</f>
        <v>0</v>
      </c>
      <c r="BH1164" s="231">
        <f>IF(N1164="sníž. přenesená",J1164,0)</f>
        <v>0</v>
      </c>
      <c r="BI1164" s="231">
        <f>IF(N1164="nulová",J1164,0)</f>
        <v>0</v>
      </c>
      <c r="BJ1164" s="23" t="s">
        <v>24</v>
      </c>
      <c r="BK1164" s="231">
        <f>ROUND(I1164*H1164,2)</f>
        <v>0</v>
      </c>
      <c r="BL1164" s="23" t="s">
        <v>175</v>
      </c>
      <c r="BM1164" s="23" t="s">
        <v>1772</v>
      </c>
    </row>
    <row r="1165" s="11" customFormat="1">
      <c r="B1165" s="232"/>
      <c r="C1165" s="233"/>
      <c r="D1165" s="234" t="s">
        <v>185</v>
      </c>
      <c r="E1165" s="235" t="s">
        <v>22</v>
      </c>
      <c r="F1165" s="236" t="s">
        <v>1773</v>
      </c>
      <c r="G1165" s="233"/>
      <c r="H1165" s="237">
        <v>21</v>
      </c>
      <c r="I1165" s="238"/>
      <c r="J1165" s="233"/>
      <c r="K1165" s="233"/>
      <c r="L1165" s="239"/>
      <c r="M1165" s="240"/>
      <c r="N1165" s="241"/>
      <c r="O1165" s="241"/>
      <c r="P1165" s="241"/>
      <c r="Q1165" s="241"/>
      <c r="R1165" s="241"/>
      <c r="S1165" s="241"/>
      <c r="T1165" s="242"/>
      <c r="AT1165" s="243" t="s">
        <v>185</v>
      </c>
      <c r="AU1165" s="243" t="s">
        <v>87</v>
      </c>
      <c r="AV1165" s="11" t="s">
        <v>87</v>
      </c>
      <c r="AW1165" s="11" t="s">
        <v>41</v>
      </c>
      <c r="AX1165" s="11" t="s">
        <v>78</v>
      </c>
      <c r="AY1165" s="243" t="s">
        <v>168</v>
      </c>
    </row>
    <row r="1166" s="1" customFormat="1" ht="16.5" customHeight="1">
      <c r="B1166" s="45"/>
      <c r="C1166" s="220" t="s">
        <v>1774</v>
      </c>
      <c r="D1166" s="220" t="s">
        <v>170</v>
      </c>
      <c r="E1166" s="221" t="s">
        <v>1775</v>
      </c>
      <c r="F1166" s="222" t="s">
        <v>1776</v>
      </c>
      <c r="G1166" s="223" t="s">
        <v>1509</v>
      </c>
      <c r="H1166" s="224">
        <v>14</v>
      </c>
      <c r="I1166" s="225"/>
      <c r="J1166" s="226">
        <f>ROUND(I1166*H1166,2)</f>
        <v>0</v>
      </c>
      <c r="K1166" s="222" t="s">
        <v>174</v>
      </c>
      <c r="L1166" s="71"/>
      <c r="M1166" s="227" t="s">
        <v>22</v>
      </c>
      <c r="N1166" s="228" t="s">
        <v>49</v>
      </c>
      <c r="O1166" s="46"/>
      <c r="P1166" s="229">
        <f>O1166*H1166</f>
        <v>0</v>
      </c>
      <c r="Q1166" s="229">
        <v>0</v>
      </c>
      <c r="R1166" s="229">
        <f>Q1166*H1166</f>
        <v>0</v>
      </c>
      <c r="S1166" s="229">
        <v>0.03968</v>
      </c>
      <c r="T1166" s="230">
        <f>S1166*H1166</f>
        <v>0.55552000000000001</v>
      </c>
      <c r="AR1166" s="23" t="s">
        <v>175</v>
      </c>
      <c r="AT1166" s="23" t="s">
        <v>170</v>
      </c>
      <c r="AU1166" s="23" t="s">
        <v>87</v>
      </c>
      <c r="AY1166" s="23" t="s">
        <v>168</v>
      </c>
      <c r="BE1166" s="231">
        <f>IF(N1166="základní",J1166,0)</f>
        <v>0</v>
      </c>
      <c r="BF1166" s="231">
        <f>IF(N1166="snížená",J1166,0)</f>
        <v>0</v>
      </c>
      <c r="BG1166" s="231">
        <f>IF(N1166="zákl. přenesená",J1166,0)</f>
        <v>0</v>
      </c>
      <c r="BH1166" s="231">
        <f>IF(N1166="sníž. přenesená",J1166,0)</f>
        <v>0</v>
      </c>
      <c r="BI1166" s="231">
        <f>IF(N1166="nulová",J1166,0)</f>
        <v>0</v>
      </c>
      <c r="BJ1166" s="23" t="s">
        <v>24</v>
      </c>
      <c r="BK1166" s="231">
        <f>ROUND(I1166*H1166,2)</f>
        <v>0</v>
      </c>
      <c r="BL1166" s="23" t="s">
        <v>175</v>
      </c>
      <c r="BM1166" s="23" t="s">
        <v>1777</v>
      </c>
    </row>
    <row r="1167" s="11" customFormat="1">
      <c r="B1167" s="232"/>
      <c r="C1167" s="233"/>
      <c r="D1167" s="234" t="s">
        <v>185</v>
      </c>
      <c r="E1167" s="235" t="s">
        <v>22</v>
      </c>
      <c r="F1167" s="236" t="s">
        <v>1778</v>
      </c>
      <c r="G1167" s="233"/>
      <c r="H1167" s="237">
        <v>14</v>
      </c>
      <c r="I1167" s="238"/>
      <c r="J1167" s="233"/>
      <c r="K1167" s="233"/>
      <c r="L1167" s="239"/>
      <c r="M1167" s="240"/>
      <c r="N1167" s="241"/>
      <c r="O1167" s="241"/>
      <c r="P1167" s="241"/>
      <c r="Q1167" s="241"/>
      <c r="R1167" s="241"/>
      <c r="S1167" s="241"/>
      <c r="T1167" s="242"/>
      <c r="AT1167" s="243" t="s">
        <v>185</v>
      </c>
      <c r="AU1167" s="243" t="s">
        <v>87</v>
      </c>
      <c r="AV1167" s="11" t="s">
        <v>87</v>
      </c>
      <c r="AW1167" s="11" t="s">
        <v>41</v>
      </c>
      <c r="AX1167" s="11" t="s">
        <v>78</v>
      </c>
      <c r="AY1167" s="243" t="s">
        <v>168</v>
      </c>
    </row>
    <row r="1168" s="1" customFormat="1" ht="16.5" customHeight="1">
      <c r="B1168" s="45"/>
      <c r="C1168" s="220" t="s">
        <v>1779</v>
      </c>
      <c r="D1168" s="220" t="s">
        <v>170</v>
      </c>
      <c r="E1168" s="221" t="s">
        <v>1780</v>
      </c>
      <c r="F1168" s="222" t="s">
        <v>1781</v>
      </c>
      <c r="G1168" s="223" t="s">
        <v>1509</v>
      </c>
      <c r="H1168" s="224">
        <v>33</v>
      </c>
      <c r="I1168" s="225"/>
      <c r="J1168" s="226">
        <f>ROUND(I1168*H1168,2)</f>
        <v>0</v>
      </c>
      <c r="K1168" s="222" t="s">
        <v>174</v>
      </c>
      <c r="L1168" s="71"/>
      <c r="M1168" s="227" t="s">
        <v>22</v>
      </c>
      <c r="N1168" s="228" t="s">
        <v>49</v>
      </c>
      <c r="O1168" s="46"/>
      <c r="P1168" s="229">
        <f>O1168*H1168</f>
        <v>0</v>
      </c>
      <c r="Q1168" s="229">
        <v>0</v>
      </c>
      <c r="R1168" s="229">
        <f>Q1168*H1168</f>
        <v>0</v>
      </c>
      <c r="S1168" s="229">
        <v>0.019460000000000002</v>
      </c>
      <c r="T1168" s="230">
        <f>S1168*H1168</f>
        <v>0.64218000000000008</v>
      </c>
      <c r="AR1168" s="23" t="s">
        <v>175</v>
      </c>
      <c r="AT1168" s="23" t="s">
        <v>170</v>
      </c>
      <c r="AU1168" s="23" t="s">
        <v>87</v>
      </c>
      <c r="AY1168" s="23" t="s">
        <v>168</v>
      </c>
      <c r="BE1168" s="231">
        <f>IF(N1168="základní",J1168,0)</f>
        <v>0</v>
      </c>
      <c r="BF1168" s="231">
        <f>IF(N1168="snížená",J1168,0)</f>
        <v>0</v>
      </c>
      <c r="BG1168" s="231">
        <f>IF(N1168="zákl. přenesená",J1168,0)</f>
        <v>0</v>
      </c>
      <c r="BH1168" s="231">
        <f>IF(N1168="sníž. přenesená",J1168,0)</f>
        <v>0</v>
      </c>
      <c r="BI1168" s="231">
        <f>IF(N1168="nulová",J1168,0)</f>
        <v>0</v>
      </c>
      <c r="BJ1168" s="23" t="s">
        <v>24</v>
      </c>
      <c r="BK1168" s="231">
        <f>ROUND(I1168*H1168,2)</f>
        <v>0</v>
      </c>
      <c r="BL1168" s="23" t="s">
        <v>175</v>
      </c>
      <c r="BM1168" s="23" t="s">
        <v>1782</v>
      </c>
    </row>
    <row r="1169" s="11" customFormat="1">
      <c r="B1169" s="232"/>
      <c r="C1169" s="233"/>
      <c r="D1169" s="234" t="s">
        <v>185</v>
      </c>
      <c r="E1169" s="235" t="s">
        <v>22</v>
      </c>
      <c r="F1169" s="236" t="s">
        <v>1783</v>
      </c>
      <c r="G1169" s="233"/>
      <c r="H1169" s="237">
        <v>33</v>
      </c>
      <c r="I1169" s="238"/>
      <c r="J1169" s="233"/>
      <c r="K1169" s="233"/>
      <c r="L1169" s="239"/>
      <c r="M1169" s="240"/>
      <c r="N1169" s="241"/>
      <c r="O1169" s="241"/>
      <c r="P1169" s="241"/>
      <c r="Q1169" s="241"/>
      <c r="R1169" s="241"/>
      <c r="S1169" s="241"/>
      <c r="T1169" s="242"/>
      <c r="AT1169" s="243" t="s">
        <v>185</v>
      </c>
      <c r="AU1169" s="243" t="s">
        <v>87</v>
      </c>
      <c r="AV1169" s="11" t="s">
        <v>87</v>
      </c>
      <c r="AW1169" s="11" t="s">
        <v>41</v>
      </c>
      <c r="AX1169" s="11" t="s">
        <v>78</v>
      </c>
      <c r="AY1169" s="243" t="s">
        <v>168</v>
      </c>
    </row>
    <row r="1170" s="1" customFormat="1" ht="16.5" customHeight="1">
      <c r="B1170" s="45"/>
      <c r="C1170" s="220" t="s">
        <v>1784</v>
      </c>
      <c r="D1170" s="220" t="s">
        <v>170</v>
      </c>
      <c r="E1170" s="221" t="s">
        <v>1785</v>
      </c>
      <c r="F1170" s="222" t="s">
        <v>1786</v>
      </c>
      <c r="G1170" s="223" t="s">
        <v>1509</v>
      </c>
      <c r="H1170" s="224">
        <v>2</v>
      </c>
      <c r="I1170" s="225"/>
      <c r="J1170" s="226">
        <f>ROUND(I1170*H1170,2)</f>
        <v>0</v>
      </c>
      <c r="K1170" s="222" t="s">
        <v>174</v>
      </c>
      <c r="L1170" s="71"/>
      <c r="M1170" s="227" t="s">
        <v>22</v>
      </c>
      <c r="N1170" s="228" t="s">
        <v>49</v>
      </c>
      <c r="O1170" s="46"/>
      <c r="P1170" s="229">
        <f>O1170*H1170</f>
        <v>0</v>
      </c>
      <c r="Q1170" s="229">
        <v>0</v>
      </c>
      <c r="R1170" s="229">
        <f>Q1170*H1170</f>
        <v>0</v>
      </c>
      <c r="S1170" s="229">
        <v>0.024500000000000001</v>
      </c>
      <c r="T1170" s="230">
        <f>S1170*H1170</f>
        <v>0.049000000000000002</v>
      </c>
      <c r="AR1170" s="23" t="s">
        <v>175</v>
      </c>
      <c r="AT1170" s="23" t="s">
        <v>170</v>
      </c>
      <c r="AU1170" s="23" t="s">
        <v>87</v>
      </c>
      <c r="AY1170" s="23" t="s">
        <v>168</v>
      </c>
      <c r="BE1170" s="231">
        <f>IF(N1170="základní",J1170,0)</f>
        <v>0</v>
      </c>
      <c r="BF1170" s="231">
        <f>IF(N1170="snížená",J1170,0)</f>
        <v>0</v>
      </c>
      <c r="BG1170" s="231">
        <f>IF(N1170="zákl. přenesená",J1170,0)</f>
        <v>0</v>
      </c>
      <c r="BH1170" s="231">
        <f>IF(N1170="sníž. přenesená",J1170,0)</f>
        <v>0</v>
      </c>
      <c r="BI1170" s="231">
        <f>IF(N1170="nulová",J1170,0)</f>
        <v>0</v>
      </c>
      <c r="BJ1170" s="23" t="s">
        <v>24</v>
      </c>
      <c r="BK1170" s="231">
        <f>ROUND(I1170*H1170,2)</f>
        <v>0</v>
      </c>
      <c r="BL1170" s="23" t="s">
        <v>175</v>
      </c>
      <c r="BM1170" s="23" t="s">
        <v>1787</v>
      </c>
    </row>
    <row r="1171" s="1" customFormat="1" ht="25.5" customHeight="1">
      <c r="B1171" s="45"/>
      <c r="C1171" s="220" t="s">
        <v>1788</v>
      </c>
      <c r="D1171" s="220" t="s">
        <v>170</v>
      </c>
      <c r="E1171" s="221" t="s">
        <v>1789</v>
      </c>
      <c r="F1171" s="222" t="s">
        <v>1790</v>
      </c>
      <c r="G1171" s="223" t="s">
        <v>1509</v>
      </c>
      <c r="H1171" s="224">
        <v>2</v>
      </c>
      <c r="I1171" s="225"/>
      <c r="J1171" s="226">
        <f>ROUND(I1171*H1171,2)</f>
        <v>0</v>
      </c>
      <c r="K1171" s="222" t="s">
        <v>174</v>
      </c>
      <c r="L1171" s="71"/>
      <c r="M1171" s="227" t="s">
        <v>22</v>
      </c>
      <c r="N1171" s="228" t="s">
        <v>49</v>
      </c>
      <c r="O1171" s="46"/>
      <c r="P1171" s="229">
        <f>O1171*H1171</f>
        <v>0</v>
      </c>
      <c r="Q1171" s="229">
        <v>0</v>
      </c>
      <c r="R1171" s="229">
        <f>Q1171*H1171</f>
        <v>0</v>
      </c>
      <c r="S1171" s="229">
        <v>0.034700000000000002</v>
      </c>
      <c r="T1171" s="230">
        <f>S1171*H1171</f>
        <v>0.069400000000000003</v>
      </c>
      <c r="AR1171" s="23" t="s">
        <v>175</v>
      </c>
      <c r="AT1171" s="23" t="s">
        <v>170</v>
      </c>
      <c r="AU1171" s="23" t="s">
        <v>87</v>
      </c>
      <c r="AY1171" s="23" t="s">
        <v>168</v>
      </c>
      <c r="BE1171" s="231">
        <f>IF(N1171="základní",J1171,0)</f>
        <v>0</v>
      </c>
      <c r="BF1171" s="231">
        <f>IF(N1171="snížená",J1171,0)</f>
        <v>0</v>
      </c>
      <c r="BG1171" s="231">
        <f>IF(N1171="zákl. přenesená",J1171,0)</f>
        <v>0</v>
      </c>
      <c r="BH1171" s="231">
        <f>IF(N1171="sníž. přenesená",J1171,0)</f>
        <v>0</v>
      </c>
      <c r="BI1171" s="231">
        <f>IF(N1171="nulová",J1171,0)</f>
        <v>0</v>
      </c>
      <c r="BJ1171" s="23" t="s">
        <v>24</v>
      </c>
      <c r="BK1171" s="231">
        <f>ROUND(I1171*H1171,2)</f>
        <v>0</v>
      </c>
      <c r="BL1171" s="23" t="s">
        <v>175</v>
      </c>
      <c r="BM1171" s="23" t="s">
        <v>1791</v>
      </c>
    </row>
    <row r="1172" s="1" customFormat="1" ht="16.5" customHeight="1">
      <c r="B1172" s="45"/>
      <c r="C1172" s="220" t="s">
        <v>1792</v>
      </c>
      <c r="D1172" s="220" t="s">
        <v>170</v>
      </c>
      <c r="E1172" s="221" t="s">
        <v>1793</v>
      </c>
      <c r="F1172" s="222" t="s">
        <v>1794</v>
      </c>
      <c r="G1172" s="223" t="s">
        <v>1509</v>
      </c>
      <c r="H1172" s="224">
        <v>37</v>
      </c>
      <c r="I1172" s="225"/>
      <c r="J1172" s="226">
        <f>ROUND(I1172*H1172,2)</f>
        <v>0</v>
      </c>
      <c r="K1172" s="222" t="s">
        <v>174</v>
      </c>
      <c r="L1172" s="71"/>
      <c r="M1172" s="227" t="s">
        <v>22</v>
      </c>
      <c r="N1172" s="228" t="s">
        <v>49</v>
      </c>
      <c r="O1172" s="46"/>
      <c r="P1172" s="229">
        <f>O1172*H1172</f>
        <v>0</v>
      </c>
      <c r="Q1172" s="229">
        <v>0</v>
      </c>
      <c r="R1172" s="229">
        <f>Q1172*H1172</f>
        <v>0</v>
      </c>
      <c r="S1172" s="229">
        <v>0.00156</v>
      </c>
      <c r="T1172" s="230">
        <f>S1172*H1172</f>
        <v>0.05772</v>
      </c>
      <c r="AR1172" s="23" t="s">
        <v>175</v>
      </c>
      <c r="AT1172" s="23" t="s">
        <v>170</v>
      </c>
      <c r="AU1172" s="23" t="s">
        <v>87</v>
      </c>
      <c r="AY1172" s="23" t="s">
        <v>168</v>
      </c>
      <c r="BE1172" s="231">
        <f>IF(N1172="základní",J1172,0)</f>
        <v>0</v>
      </c>
      <c r="BF1172" s="231">
        <f>IF(N1172="snížená",J1172,0)</f>
        <v>0</v>
      </c>
      <c r="BG1172" s="231">
        <f>IF(N1172="zákl. přenesená",J1172,0)</f>
        <v>0</v>
      </c>
      <c r="BH1172" s="231">
        <f>IF(N1172="sníž. přenesená",J1172,0)</f>
        <v>0</v>
      </c>
      <c r="BI1172" s="231">
        <f>IF(N1172="nulová",J1172,0)</f>
        <v>0</v>
      </c>
      <c r="BJ1172" s="23" t="s">
        <v>24</v>
      </c>
      <c r="BK1172" s="231">
        <f>ROUND(I1172*H1172,2)</f>
        <v>0</v>
      </c>
      <c r="BL1172" s="23" t="s">
        <v>175</v>
      </c>
      <c r="BM1172" s="23" t="s">
        <v>1795</v>
      </c>
    </row>
    <row r="1173" s="11" customFormat="1">
      <c r="B1173" s="232"/>
      <c r="C1173" s="233"/>
      <c r="D1173" s="234" t="s">
        <v>185</v>
      </c>
      <c r="E1173" s="235" t="s">
        <v>22</v>
      </c>
      <c r="F1173" s="236" t="s">
        <v>1796</v>
      </c>
      <c r="G1173" s="233"/>
      <c r="H1173" s="237">
        <v>37</v>
      </c>
      <c r="I1173" s="238"/>
      <c r="J1173" s="233"/>
      <c r="K1173" s="233"/>
      <c r="L1173" s="239"/>
      <c r="M1173" s="240"/>
      <c r="N1173" s="241"/>
      <c r="O1173" s="241"/>
      <c r="P1173" s="241"/>
      <c r="Q1173" s="241"/>
      <c r="R1173" s="241"/>
      <c r="S1173" s="241"/>
      <c r="T1173" s="242"/>
      <c r="AT1173" s="243" t="s">
        <v>185</v>
      </c>
      <c r="AU1173" s="243" t="s">
        <v>87</v>
      </c>
      <c r="AV1173" s="11" t="s">
        <v>87</v>
      </c>
      <c r="AW1173" s="11" t="s">
        <v>41</v>
      </c>
      <c r="AX1173" s="11" t="s">
        <v>78</v>
      </c>
      <c r="AY1173" s="243" t="s">
        <v>168</v>
      </c>
    </row>
    <row r="1174" s="1" customFormat="1" ht="16.5" customHeight="1">
      <c r="B1174" s="45"/>
      <c r="C1174" s="220" t="s">
        <v>1797</v>
      </c>
      <c r="D1174" s="220" t="s">
        <v>170</v>
      </c>
      <c r="E1174" s="221" t="s">
        <v>1798</v>
      </c>
      <c r="F1174" s="222" t="s">
        <v>1799</v>
      </c>
      <c r="G1174" s="223" t="s">
        <v>173</v>
      </c>
      <c r="H1174" s="224">
        <v>2</v>
      </c>
      <c r="I1174" s="225"/>
      <c r="J1174" s="226">
        <f>ROUND(I1174*H1174,2)</f>
        <v>0</v>
      </c>
      <c r="K1174" s="222" t="s">
        <v>174</v>
      </c>
      <c r="L1174" s="71"/>
      <c r="M1174" s="227" t="s">
        <v>22</v>
      </c>
      <c r="N1174" s="228" t="s">
        <v>49</v>
      </c>
      <c r="O1174" s="46"/>
      <c r="P1174" s="229">
        <f>O1174*H1174</f>
        <v>0</v>
      </c>
      <c r="Q1174" s="229">
        <v>0</v>
      </c>
      <c r="R1174" s="229">
        <f>Q1174*H1174</f>
        <v>0</v>
      </c>
      <c r="S1174" s="229">
        <v>0.0022499999999999998</v>
      </c>
      <c r="T1174" s="230">
        <f>S1174*H1174</f>
        <v>0.0044999999999999997</v>
      </c>
      <c r="AR1174" s="23" t="s">
        <v>175</v>
      </c>
      <c r="AT1174" s="23" t="s">
        <v>170</v>
      </c>
      <c r="AU1174" s="23" t="s">
        <v>87</v>
      </c>
      <c r="AY1174" s="23" t="s">
        <v>168</v>
      </c>
      <c r="BE1174" s="231">
        <f>IF(N1174="základní",J1174,0)</f>
        <v>0</v>
      </c>
      <c r="BF1174" s="231">
        <f>IF(N1174="snížená",J1174,0)</f>
        <v>0</v>
      </c>
      <c r="BG1174" s="231">
        <f>IF(N1174="zákl. přenesená",J1174,0)</f>
        <v>0</v>
      </c>
      <c r="BH1174" s="231">
        <f>IF(N1174="sníž. přenesená",J1174,0)</f>
        <v>0</v>
      </c>
      <c r="BI1174" s="231">
        <f>IF(N1174="nulová",J1174,0)</f>
        <v>0</v>
      </c>
      <c r="BJ1174" s="23" t="s">
        <v>24</v>
      </c>
      <c r="BK1174" s="231">
        <f>ROUND(I1174*H1174,2)</f>
        <v>0</v>
      </c>
      <c r="BL1174" s="23" t="s">
        <v>175</v>
      </c>
      <c r="BM1174" s="23" t="s">
        <v>1800</v>
      </c>
    </row>
    <row r="1175" s="1" customFormat="1" ht="16.5" customHeight="1">
      <c r="B1175" s="45"/>
      <c r="C1175" s="220" t="s">
        <v>1801</v>
      </c>
      <c r="D1175" s="220" t="s">
        <v>170</v>
      </c>
      <c r="E1175" s="221" t="s">
        <v>1802</v>
      </c>
      <c r="F1175" s="222" t="s">
        <v>1803</v>
      </c>
      <c r="G1175" s="223" t="s">
        <v>173</v>
      </c>
      <c r="H1175" s="224">
        <v>78</v>
      </c>
      <c r="I1175" s="225"/>
      <c r="J1175" s="226">
        <f>ROUND(I1175*H1175,2)</f>
        <v>0</v>
      </c>
      <c r="K1175" s="222" t="s">
        <v>174</v>
      </c>
      <c r="L1175" s="71"/>
      <c r="M1175" s="227" t="s">
        <v>22</v>
      </c>
      <c r="N1175" s="228" t="s">
        <v>49</v>
      </c>
      <c r="O1175" s="46"/>
      <c r="P1175" s="229">
        <f>O1175*H1175</f>
        <v>0</v>
      </c>
      <c r="Q1175" s="229">
        <v>0</v>
      </c>
      <c r="R1175" s="229">
        <f>Q1175*H1175</f>
        <v>0</v>
      </c>
      <c r="S1175" s="229">
        <v>0.00048999999999999998</v>
      </c>
      <c r="T1175" s="230">
        <f>S1175*H1175</f>
        <v>0.038219999999999997</v>
      </c>
      <c r="AR1175" s="23" t="s">
        <v>175</v>
      </c>
      <c r="AT1175" s="23" t="s">
        <v>170</v>
      </c>
      <c r="AU1175" s="23" t="s">
        <v>87</v>
      </c>
      <c r="AY1175" s="23" t="s">
        <v>168</v>
      </c>
      <c r="BE1175" s="231">
        <f>IF(N1175="základní",J1175,0)</f>
        <v>0</v>
      </c>
      <c r="BF1175" s="231">
        <f>IF(N1175="snížená",J1175,0)</f>
        <v>0</v>
      </c>
      <c r="BG1175" s="231">
        <f>IF(N1175="zákl. přenesená",J1175,0)</f>
        <v>0</v>
      </c>
      <c r="BH1175" s="231">
        <f>IF(N1175="sníž. přenesená",J1175,0)</f>
        <v>0</v>
      </c>
      <c r="BI1175" s="231">
        <f>IF(N1175="nulová",J1175,0)</f>
        <v>0</v>
      </c>
      <c r="BJ1175" s="23" t="s">
        <v>24</v>
      </c>
      <c r="BK1175" s="231">
        <f>ROUND(I1175*H1175,2)</f>
        <v>0</v>
      </c>
      <c r="BL1175" s="23" t="s">
        <v>175</v>
      </c>
      <c r="BM1175" s="23" t="s">
        <v>1804</v>
      </c>
    </row>
    <row r="1176" s="11" customFormat="1">
      <c r="B1176" s="232"/>
      <c r="C1176" s="233"/>
      <c r="D1176" s="234" t="s">
        <v>185</v>
      </c>
      <c r="E1176" s="235" t="s">
        <v>22</v>
      </c>
      <c r="F1176" s="236" t="s">
        <v>1805</v>
      </c>
      <c r="G1176" s="233"/>
      <c r="H1176" s="237">
        <v>78</v>
      </c>
      <c r="I1176" s="238"/>
      <c r="J1176" s="233"/>
      <c r="K1176" s="233"/>
      <c r="L1176" s="239"/>
      <c r="M1176" s="240"/>
      <c r="N1176" s="241"/>
      <c r="O1176" s="241"/>
      <c r="P1176" s="241"/>
      <c r="Q1176" s="241"/>
      <c r="R1176" s="241"/>
      <c r="S1176" s="241"/>
      <c r="T1176" s="242"/>
      <c r="AT1176" s="243" t="s">
        <v>185</v>
      </c>
      <c r="AU1176" s="243" t="s">
        <v>87</v>
      </c>
      <c r="AV1176" s="11" t="s">
        <v>87</v>
      </c>
      <c r="AW1176" s="11" t="s">
        <v>41</v>
      </c>
      <c r="AX1176" s="11" t="s">
        <v>78</v>
      </c>
      <c r="AY1176" s="243" t="s">
        <v>168</v>
      </c>
    </row>
    <row r="1177" s="1" customFormat="1" ht="25.5" customHeight="1">
      <c r="B1177" s="45"/>
      <c r="C1177" s="220" t="s">
        <v>1806</v>
      </c>
      <c r="D1177" s="220" t="s">
        <v>170</v>
      </c>
      <c r="E1177" s="221" t="s">
        <v>1807</v>
      </c>
      <c r="F1177" s="222" t="s">
        <v>1808</v>
      </c>
      <c r="G1177" s="223" t="s">
        <v>173</v>
      </c>
      <c r="H1177" s="224">
        <v>6</v>
      </c>
      <c r="I1177" s="225"/>
      <c r="J1177" s="226">
        <f>ROUND(I1177*H1177,2)</f>
        <v>0</v>
      </c>
      <c r="K1177" s="222" t="s">
        <v>174</v>
      </c>
      <c r="L1177" s="71"/>
      <c r="M1177" s="227" t="s">
        <v>22</v>
      </c>
      <c r="N1177" s="228" t="s">
        <v>49</v>
      </c>
      <c r="O1177" s="46"/>
      <c r="P1177" s="229">
        <f>O1177*H1177</f>
        <v>0</v>
      </c>
      <c r="Q1177" s="229">
        <v>0</v>
      </c>
      <c r="R1177" s="229">
        <f>Q1177*H1177</f>
        <v>0</v>
      </c>
      <c r="S1177" s="229">
        <v>0.042849999999999999</v>
      </c>
      <c r="T1177" s="230">
        <f>S1177*H1177</f>
        <v>0.2571</v>
      </c>
      <c r="AR1177" s="23" t="s">
        <v>175</v>
      </c>
      <c r="AT1177" s="23" t="s">
        <v>170</v>
      </c>
      <c r="AU1177" s="23" t="s">
        <v>87</v>
      </c>
      <c r="AY1177" s="23" t="s">
        <v>168</v>
      </c>
      <c r="BE1177" s="231">
        <f>IF(N1177="základní",J1177,0)</f>
        <v>0</v>
      </c>
      <c r="BF1177" s="231">
        <f>IF(N1177="snížená",J1177,0)</f>
        <v>0</v>
      </c>
      <c r="BG1177" s="231">
        <f>IF(N1177="zákl. přenesená",J1177,0)</f>
        <v>0</v>
      </c>
      <c r="BH1177" s="231">
        <f>IF(N1177="sníž. přenesená",J1177,0)</f>
        <v>0</v>
      </c>
      <c r="BI1177" s="231">
        <f>IF(N1177="nulová",J1177,0)</f>
        <v>0</v>
      </c>
      <c r="BJ1177" s="23" t="s">
        <v>24</v>
      </c>
      <c r="BK1177" s="231">
        <f>ROUND(I1177*H1177,2)</f>
        <v>0</v>
      </c>
      <c r="BL1177" s="23" t="s">
        <v>175</v>
      </c>
      <c r="BM1177" s="23" t="s">
        <v>1809</v>
      </c>
    </row>
    <row r="1178" s="1" customFormat="1" ht="16.5" customHeight="1">
      <c r="B1178" s="45"/>
      <c r="C1178" s="220" t="s">
        <v>1810</v>
      </c>
      <c r="D1178" s="220" t="s">
        <v>170</v>
      </c>
      <c r="E1178" s="221" t="s">
        <v>1811</v>
      </c>
      <c r="F1178" s="222" t="s">
        <v>1812</v>
      </c>
      <c r="G1178" s="223" t="s">
        <v>247</v>
      </c>
      <c r="H1178" s="224">
        <v>62.5</v>
      </c>
      <c r="I1178" s="225"/>
      <c r="J1178" s="226">
        <f>ROUND(I1178*H1178,2)</f>
        <v>0</v>
      </c>
      <c r="K1178" s="222" t="s">
        <v>174</v>
      </c>
      <c r="L1178" s="71"/>
      <c r="M1178" s="227" t="s">
        <v>22</v>
      </c>
      <c r="N1178" s="228" t="s">
        <v>49</v>
      </c>
      <c r="O1178" s="46"/>
      <c r="P1178" s="229">
        <f>O1178*H1178</f>
        <v>0</v>
      </c>
      <c r="Q1178" s="229">
        <v>0</v>
      </c>
      <c r="R1178" s="229">
        <f>Q1178*H1178</f>
        <v>0</v>
      </c>
      <c r="S1178" s="229">
        <v>0.017999999999999999</v>
      </c>
      <c r="T1178" s="230">
        <f>S1178*H1178</f>
        <v>1.125</v>
      </c>
      <c r="AR1178" s="23" t="s">
        <v>175</v>
      </c>
      <c r="AT1178" s="23" t="s">
        <v>170</v>
      </c>
      <c r="AU1178" s="23" t="s">
        <v>87</v>
      </c>
      <c r="AY1178" s="23" t="s">
        <v>168</v>
      </c>
      <c r="BE1178" s="231">
        <f>IF(N1178="základní",J1178,0)</f>
        <v>0</v>
      </c>
      <c r="BF1178" s="231">
        <f>IF(N1178="snížená",J1178,0)</f>
        <v>0</v>
      </c>
      <c r="BG1178" s="231">
        <f>IF(N1178="zákl. přenesená",J1178,0)</f>
        <v>0</v>
      </c>
      <c r="BH1178" s="231">
        <f>IF(N1178="sníž. přenesená",J1178,0)</f>
        <v>0</v>
      </c>
      <c r="BI1178" s="231">
        <f>IF(N1178="nulová",J1178,0)</f>
        <v>0</v>
      </c>
      <c r="BJ1178" s="23" t="s">
        <v>24</v>
      </c>
      <c r="BK1178" s="231">
        <f>ROUND(I1178*H1178,2)</f>
        <v>0</v>
      </c>
      <c r="BL1178" s="23" t="s">
        <v>175</v>
      </c>
      <c r="BM1178" s="23" t="s">
        <v>1813</v>
      </c>
    </row>
    <row r="1179" s="11" customFormat="1">
      <c r="B1179" s="232"/>
      <c r="C1179" s="233"/>
      <c r="D1179" s="234" t="s">
        <v>185</v>
      </c>
      <c r="E1179" s="235" t="s">
        <v>22</v>
      </c>
      <c r="F1179" s="236" t="s">
        <v>1814</v>
      </c>
      <c r="G1179" s="233"/>
      <c r="H1179" s="237">
        <v>16</v>
      </c>
      <c r="I1179" s="238"/>
      <c r="J1179" s="233"/>
      <c r="K1179" s="233"/>
      <c r="L1179" s="239"/>
      <c r="M1179" s="240"/>
      <c r="N1179" s="241"/>
      <c r="O1179" s="241"/>
      <c r="P1179" s="241"/>
      <c r="Q1179" s="241"/>
      <c r="R1179" s="241"/>
      <c r="S1179" s="241"/>
      <c r="T1179" s="242"/>
      <c r="AT1179" s="243" t="s">
        <v>185</v>
      </c>
      <c r="AU1179" s="243" t="s">
        <v>87</v>
      </c>
      <c r="AV1179" s="11" t="s">
        <v>87</v>
      </c>
      <c r="AW1179" s="11" t="s">
        <v>41</v>
      </c>
      <c r="AX1179" s="11" t="s">
        <v>78</v>
      </c>
      <c r="AY1179" s="243" t="s">
        <v>168</v>
      </c>
    </row>
    <row r="1180" s="11" customFormat="1">
      <c r="B1180" s="232"/>
      <c r="C1180" s="233"/>
      <c r="D1180" s="234" t="s">
        <v>185</v>
      </c>
      <c r="E1180" s="235" t="s">
        <v>22</v>
      </c>
      <c r="F1180" s="236" t="s">
        <v>1815</v>
      </c>
      <c r="G1180" s="233"/>
      <c r="H1180" s="237">
        <v>46.5</v>
      </c>
      <c r="I1180" s="238"/>
      <c r="J1180" s="233"/>
      <c r="K1180" s="233"/>
      <c r="L1180" s="239"/>
      <c r="M1180" s="240"/>
      <c r="N1180" s="241"/>
      <c r="O1180" s="241"/>
      <c r="P1180" s="241"/>
      <c r="Q1180" s="241"/>
      <c r="R1180" s="241"/>
      <c r="S1180" s="241"/>
      <c r="T1180" s="242"/>
      <c r="AT1180" s="243" t="s">
        <v>185</v>
      </c>
      <c r="AU1180" s="243" t="s">
        <v>87</v>
      </c>
      <c r="AV1180" s="11" t="s">
        <v>87</v>
      </c>
      <c r="AW1180" s="11" t="s">
        <v>41</v>
      </c>
      <c r="AX1180" s="11" t="s">
        <v>78</v>
      </c>
      <c r="AY1180" s="243" t="s">
        <v>168</v>
      </c>
    </row>
    <row r="1181" s="1" customFormat="1" ht="16.5" customHeight="1">
      <c r="B1181" s="45"/>
      <c r="C1181" s="220" t="s">
        <v>1816</v>
      </c>
      <c r="D1181" s="220" t="s">
        <v>170</v>
      </c>
      <c r="E1181" s="221" t="s">
        <v>1817</v>
      </c>
      <c r="F1181" s="222" t="s">
        <v>1818</v>
      </c>
      <c r="G1181" s="223" t="s">
        <v>350</v>
      </c>
      <c r="H1181" s="224">
        <v>3.2000000000000002</v>
      </c>
      <c r="I1181" s="225"/>
      <c r="J1181" s="226">
        <f>ROUND(I1181*H1181,2)</f>
        <v>0</v>
      </c>
      <c r="K1181" s="222" t="s">
        <v>174</v>
      </c>
      <c r="L1181" s="71"/>
      <c r="M1181" s="227" t="s">
        <v>22</v>
      </c>
      <c r="N1181" s="228" t="s">
        <v>49</v>
      </c>
      <c r="O1181" s="46"/>
      <c r="P1181" s="229">
        <f>O1181*H1181</f>
        <v>0</v>
      </c>
      <c r="Q1181" s="229">
        <v>0</v>
      </c>
      <c r="R1181" s="229">
        <f>Q1181*H1181</f>
        <v>0</v>
      </c>
      <c r="S1181" s="229">
        <v>0.0025999999999999999</v>
      </c>
      <c r="T1181" s="230">
        <f>S1181*H1181</f>
        <v>0.0083199999999999993</v>
      </c>
      <c r="AR1181" s="23" t="s">
        <v>244</v>
      </c>
      <c r="AT1181" s="23" t="s">
        <v>170</v>
      </c>
      <c r="AU1181" s="23" t="s">
        <v>87</v>
      </c>
      <c r="AY1181" s="23" t="s">
        <v>168</v>
      </c>
      <c r="BE1181" s="231">
        <f>IF(N1181="základní",J1181,0)</f>
        <v>0</v>
      </c>
      <c r="BF1181" s="231">
        <f>IF(N1181="snížená",J1181,0)</f>
        <v>0</v>
      </c>
      <c r="BG1181" s="231">
        <f>IF(N1181="zákl. přenesená",J1181,0)</f>
        <v>0</v>
      </c>
      <c r="BH1181" s="231">
        <f>IF(N1181="sníž. přenesená",J1181,0)</f>
        <v>0</v>
      </c>
      <c r="BI1181" s="231">
        <f>IF(N1181="nulová",J1181,0)</f>
        <v>0</v>
      </c>
      <c r="BJ1181" s="23" t="s">
        <v>24</v>
      </c>
      <c r="BK1181" s="231">
        <f>ROUND(I1181*H1181,2)</f>
        <v>0</v>
      </c>
      <c r="BL1181" s="23" t="s">
        <v>244</v>
      </c>
      <c r="BM1181" s="23" t="s">
        <v>1819</v>
      </c>
    </row>
    <row r="1182" s="11" customFormat="1">
      <c r="B1182" s="232"/>
      <c r="C1182" s="233"/>
      <c r="D1182" s="234" t="s">
        <v>185</v>
      </c>
      <c r="E1182" s="235" t="s">
        <v>22</v>
      </c>
      <c r="F1182" s="236" t="s">
        <v>1820</v>
      </c>
      <c r="G1182" s="233"/>
      <c r="H1182" s="237">
        <v>3.2000000000000002</v>
      </c>
      <c r="I1182" s="238"/>
      <c r="J1182" s="233"/>
      <c r="K1182" s="233"/>
      <c r="L1182" s="239"/>
      <c r="M1182" s="240"/>
      <c r="N1182" s="241"/>
      <c r="O1182" s="241"/>
      <c r="P1182" s="241"/>
      <c r="Q1182" s="241"/>
      <c r="R1182" s="241"/>
      <c r="S1182" s="241"/>
      <c r="T1182" s="242"/>
      <c r="AT1182" s="243" t="s">
        <v>185</v>
      </c>
      <c r="AU1182" s="243" t="s">
        <v>87</v>
      </c>
      <c r="AV1182" s="11" t="s">
        <v>87</v>
      </c>
      <c r="AW1182" s="11" t="s">
        <v>41</v>
      </c>
      <c r="AX1182" s="11" t="s">
        <v>78</v>
      </c>
      <c r="AY1182" s="243" t="s">
        <v>168</v>
      </c>
    </row>
    <row r="1183" s="1" customFormat="1" ht="16.5" customHeight="1">
      <c r="B1183" s="45"/>
      <c r="C1183" s="220" t="s">
        <v>1821</v>
      </c>
      <c r="D1183" s="220" t="s">
        <v>170</v>
      </c>
      <c r="E1183" s="221" t="s">
        <v>1822</v>
      </c>
      <c r="F1183" s="222" t="s">
        <v>1823</v>
      </c>
      <c r="G1183" s="223" t="s">
        <v>350</v>
      </c>
      <c r="H1183" s="224">
        <v>26</v>
      </c>
      <c r="I1183" s="225"/>
      <c r="J1183" s="226">
        <f>ROUND(I1183*H1183,2)</f>
        <v>0</v>
      </c>
      <c r="K1183" s="222" t="s">
        <v>174</v>
      </c>
      <c r="L1183" s="71"/>
      <c r="M1183" s="227" t="s">
        <v>22</v>
      </c>
      <c r="N1183" s="228" t="s">
        <v>49</v>
      </c>
      <c r="O1183" s="46"/>
      <c r="P1183" s="229">
        <f>O1183*H1183</f>
        <v>0</v>
      </c>
      <c r="Q1183" s="229">
        <v>0</v>
      </c>
      <c r="R1183" s="229">
        <f>Q1183*H1183</f>
        <v>0</v>
      </c>
      <c r="S1183" s="229">
        <v>0.0039399999999999999</v>
      </c>
      <c r="T1183" s="230">
        <f>S1183*H1183</f>
        <v>0.10244</v>
      </c>
      <c r="AR1183" s="23" t="s">
        <v>244</v>
      </c>
      <c r="AT1183" s="23" t="s">
        <v>170</v>
      </c>
      <c r="AU1183" s="23" t="s">
        <v>87</v>
      </c>
      <c r="AY1183" s="23" t="s">
        <v>168</v>
      </c>
      <c r="BE1183" s="231">
        <f>IF(N1183="základní",J1183,0)</f>
        <v>0</v>
      </c>
      <c r="BF1183" s="231">
        <f>IF(N1183="snížená",J1183,0)</f>
        <v>0</v>
      </c>
      <c r="BG1183" s="231">
        <f>IF(N1183="zákl. přenesená",J1183,0)</f>
        <v>0</v>
      </c>
      <c r="BH1183" s="231">
        <f>IF(N1183="sníž. přenesená",J1183,0)</f>
        <v>0</v>
      </c>
      <c r="BI1183" s="231">
        <f>IF(N1183="nulová",J1183,0)</f>
        <v>0</v>
      </c>
      <c r="BJ1183" s="23" t="s">
        <v>24</v>
      </c>
      <c r="BK1183" s="231">
        <f>ROUND(I1183*H1183,2)</f>
        <v>0</v>
      </c>
      <c r="BL1183" s="23" t="s">
        <v>244</v>
      </c>
      <c r="BM1183" s="23" t="s">
        <v>1824</v>
      </c>
    </row>
    <row r="1184" s="11" customFormat="1">
      <c r="B1184" s="232"/>
      <c r="C1184" s="233"/>
      <c r="D1184" s="234" t="s">
        <v>185</v>
      </c>
      <c r="E1184" s="235" t="s">
        <v>22</v>
      </c>
      <c r="F1184" s="236" t="s">
        <v>1825</v>
      </c>
      <c r="G1184" s="233"/>
      <c r="H1184" s="237">
        <v>26</v>
      </c>
      <c r="I1184" s="238"/>
      <c r="J1184" s="233"/>
      <c r="K1184" s="233"/>
      <c r="L1184" s="239"/>
      <c r="M1184" s="240"/>
      <c r="N1184" s="241"/>
      <c r="O1184" s="241"/>
      <c r="P1184" s="241"/>
      <c r="Q1184" s="241"/>
      <c r="R1184" s="241"/>
      <c r="S1184" s="241"/>
      <c r="T1184" s="242"/>
      <c r="AT1184" s="243" t="s">
        <v>185</v>
      </c>
      <c r="AU1184" s="243" t="s">
        <v>87</v>
      </c>
      <c r="AV1184" s="11" t="s">
        <v>87</v>
      </c>
      <c r="AW1184" s="11" t="s">
        <v>41</v>
      </c>
      <c r="AX1184" s="11" t="s">
        <v>78</v>
      </c>
      <c r="AY1184" s="243" t="s">
        <v>168</v>
      </c>
    </row>
    <row r="1185" s="1" customFormat="1" ht="25.5" customHeight="1">
      <c r="B1185" s="45"/>
      <c r="C1185" s="220" t="s">
        <v>1826</v>
      </c>
      <c r="D1185" s="220" t="s">
        <v>170</v>
      </c>
      <c r="E1185" s="221" t="s">
        <v>1827</v>
      </c>
      <c r="F1185" s="222" t="s">
        <v>1828</v>
      </c>
      <c r="G1185" s="223" t="s">
        <v>247</v>
      </c>
      <c r="H1185" s="224">
        <v>552.31200000000001</v>
      </c>
      <c r="I1185" s="225"/>
      <c r="J1185" s="226">
        <f>ROUND(I1185*H1185,2)</f>
        <v>0</v>
      </c>
      <c r="K1185" s="222" t="s">
        <v>174</v>
      </c>
      <c r="L1185" s="71"/>
      <c r="M1185" s="227" t="s">
        <v>22</v>
      </c>
      <c r="N1185" s="228" t="s">
        <v>49</v>
      </c>
      <c r="O1185" s="46"/>
      <c r="P1185" s="229">
        <f>O1185*H1185</f>
        <v>0</v>
      </c>
      <c r="Q1185" s="229">
        <v>0</v>
      </c>
      <c r="R1185" s="229">
        <f>Q1185*H1185</f>
        <v>0</v>
      </c>
      <c r="S1185" s="229">
        <v>0.0040000000000000001</v>
      </c>
      <c r="T1185" s="230">
        <f>S1185*H1185</f>
        <v>2.2092480000000001</v>
      </c>
      <c r="AR1185" s="23" t="s">
        <v>244</v>
      </c>
      <c r="AT1185" s="23" t="s">
        <v>170</v>
      </c>
      <c r="AU1185" s="23" t="s">
        <v>87</v>
      </c>
      <c r="AY1185" s="23" t="s">
        <v>168</v>
      </c>
      <c r="BE1185" s="231">
        <f>IF(N1185="základní",J1185,0)</f>
        <v>0</v>
      </c>
      <c r="BF1185" s="231">
        <f>IF(N1185="snížená",J1185,0)</f>
        <v>0</v>
      </c>
      <c r="BG1185" s="231">
        <f>IF(N1185="zákl. přenesená",J1185,0)</f>
        <v>0</v>
      </c>
      <c r="BH1185" s="231">
        <f>IF(N1185="sníž. přenesená",J1185,0)</f>
        <v>0</v>
      </c>
      <c r="BI1185" s="231">
        <f>IF(N1185="nulová",J1185,0)</f>
        <v>0</v>
      </c>
      <c r="BJ1185" s="23" t="s">
        <v>24</v>
      </c>
      <c r="BK1185" s="231">
        <f>ROUND(I1185*H1185,2)</f>
        <v>0</v>
      </c>
      <c r="BL1185" s="23" t="s">
        <v>244</v>
      </c>
      <c r="BM1185" s="23" t="s">
        <v>1829</v>
      </c>
    </row>
    <row r="1186" s="11" customFormat="1">
      <c r="B1186" s="232"/>
      <c r="C1186" s="233"/>
      <c r="D1186" s="234" t="s">
        <v>185</v>
      </c>
      <c r="E1186" s="233"/>
      <c r="F1186" s="236" t="s">
        <v>1830</v>
      </c>
      <c r="G1186" s="233"/>
      <c r="H1186" s="237">
        <v>552.31200000000001</v>
      </c>
      <c r="I1186" s="238"/>
      <c r="J1186" s="233"/>
      <c r="K1186" s="233"/>
      <c r="L1186" s="239"/>
      <c r="M1186" s="240"/>
      <c r="N1186" s="241"/>
      <c r="O1186" s="241"/>
      <c r="P1186" s="241"/>
      <c r="Q1186" s="241"/>
      <c r="R1186" s="241"/>
      <c r="S1186" s="241"/>
      <c r="T1186" s="242"/>
      <c r="AT1186" s="243" t="s">
        <v>185</v>
      </c>
      <c r="AU1186" s="243" t="s">
        <v>87</v>
      </c>
      <c r="AV1186" s="11" t="s">
        <v>87</v>
      </c>
      <c r="AW1186" s="11" t="s">
        <v>6</v>
      </c>
      <c r="AX1186" s="11" t="s">
        <v>24</v>
      </c>
      <c r="AY1186" s="243" t="s">
        <v>168</v>
      </c>
    </row>
    <row r="1187" s="1" customFormat="1" ht="25.5" customHeight="1">
      <c r="B1187" s="45"/>
      <c r="C1187" s="220" t="s">
        <v>1831</v>
      </c>
      <c r="D1187" s="220" t="s">
        <v>170</v>
      </c>
      <c r="E1187" s="221" t="s">
        <v>1832</v>
      </c>
      <c r="F1187" s="222" t="s">
        <v>1833</v>
      </c>
      <c r="G1187" s="223" t="s">
        <v>247</v>
      </c>
      <c r="H1187" s="224">
        <v>1157.395</v>
      </c>
      <c r="I1187" s="225"/>
      <c r="J1187" s="226">
        <f>ROUND(I1187*H1187,2)</f>
        <v>0</v>
      </c>
      <c r="K1187" s="222" t="s">
        <v>174</v>
      </c>
      <c r="L1187" s="71"/>
      <c r="M1187" s="227" t="s">
        <v>22</v>
      </c>
      <c r="N1187" s="228" t="s">
        <v>49</v>
      </c>
      <c r="O1187" s="46"/>
      <c r="P1187" s="229">
        <f>O1187*H1187</f>
        <v>0</v>
      </c>
      <c r="Q1187" s="229">
        <v>0</v>
      </c>
      <c r="R1187" s="229">
        <f>Q1187*H1187</f>
        <v>0</v>
      </c>
      <c r="S1187" s="229">
        <v>0.01</v>
      </c>
      <c r="T1187" s="230">
        <f>S1187*H1187</f>
        <v>11.57395</v>
      </c>
      <c r="AR1187" s="23" t="s">
        <v>244</v>
      </c>
      <c r="AT1187" s="23" t="s">
        <v>170</v>
      </c>
      <c r="AU1187" s="23" t="s">
        <v>87</v>
      </c>
      <c r="AY1187" s="23" t="s">
        <v>168</v>
      </c>
      <c r="BE1187" s="231">
        <f>IF(N1187="základní",J1187,0)</f>
        <v>0</v>
      </c>
      <c r="BF1187" s="231">
        <f>IF(N1187="snížená",J1187,0)</f>
        <v>0</v>
      </c>
      <c r="BG1187" s="231">
        <f>IF(N1187="zákl. přenesená",J1187,0)</f>
        <v>0</v>
      </c>
      <c r="BH1187" s="231">
        <f>IF(N1187="sníž. přenesená",J1187,0)</f>
        <v>0</v>
      </c>
      <c r="BI1187" s="231">
        <f>IF(N1187="nulová",J1187,0)</f>
        <v>0</v>
      </c>
      <c r="BJ1187" s="23" t="s">
        <v>24</v>
      </c>
      <c r="BK1187" s="231">
        <f>ROUND(I1187*H1187,2)</f>
        <v>0</v>
      </c>
      <c r="BL1187" s="23" t="s">
        <v>244</v>
      </c>
      <c r="BM1187" s="23" t="s">
        <v>1834</v>
      </c>
    </row>
    <row r="1188" s="1" customFormat="1" ht="25.5" customHeight="1">
      <c r="B1188" s="45"/>
      <c r="C1188" s="220" t="s">
        <v>1835</v>
      </c>
      <c r="D1188" s="220" t="s">
        <v>170</v>
      </c>
      <c r="E1188" s="221" t="s">
        <v>1836</v>
      </c>
      <c r="F1188" s="222" t="s">
        <v>1837</v>
      </c>
      <c r="G1188" s="223" t="s">
        <v>247</v>
      </c>
      <c r="H1188" s="224">
        <v>297.32999999999998</v>
      </c>
      <c r="I1188" s="225"/>
      <c r="J1188" s="226">
        <f>ROUND(I1188*H1188,2)</f>
        <v>0</v>
      </c>
      <c r="K1188" s="222" t="s">
        <v>174</v>
      </c>
      <c r="L1188" s="71"/>
      <c r="M1188" s="227" t="s">
        <v>22</v>
      </c>
      <c r="N1188" s="228" t="s">
        <v>49</v>
      </c>
      <c r="O1188" s="46"/>
      <c r="P1188" s="229">
        <f>O1188*H1188</f>
        <v>0</v>
      </c>
      <c r="Q1188" s="229">
        <v>0</v>
      </c>
      <c r="R1188" s="229">
        <f>Q1188*H1188</f>
        <v>0</v>
      </c>
      <c r="S1188" s="229">
        <v>0.02</v>
      </c>
      <c r="T1188" s="230">
        <f>S1188*H1188</f>
        <v>5.9466000000000001</v>
      </c>
      <c r="AR1188" s="23" t="s">
        <v>244</v>
      </c>
      <c r="AT1188" s="23" t="s">
        <v>170</v>
      </c>
      <c r="AU1188" s="23" t="s">
        <v>87</v>
      </c>
      <c r="AY1188" s="23" t="s">
        <v>168</v>
      </c>
      <c r="BE1188" s="231">
        <f>IF(N1188="základní",J1188,0)</f>
        <v>0</v>
      </c>
      <c r="BF1188" s="231">
        <f>IF(N1188="snížená",J1188,0)</f>
        <v>0</v>
      </c>
      <c r="BG1188" s="231">
        <f>IF(N1188="zákl. přenesená",J1188,0)</f>
        <v>0</v>
      </c>
      <c r="BH1188" s="231">
        <f>IF(N1188="sníž. přenesená",J1188,0)</f>
        <v>0</v>
      </c>
      <c r="BI1188" s="231">
        <f>IF(N1188="nulová",J1188,0)</f>
        <v>0</v>
      </c>
      <c r="BJ1188" s="23" t="s">
        <v>24</v>
      </c>
      <c r="BK1188" s="231">
        <f>ROUND(I1188*H1188,2)</f>
        <v>0</v>
      </c>
      <c r="BL1188" s="23" t="s">
        <v>244</v>
      </c>
      <c r="BM1188" s="23" t="s">
        <v>1838</v>
      </c>
    </row>
    <row r="1189" s="1" customFormat="1" ht="25.5" customHeight="1">
      <c r="B1189" s="45"/>
      <c r="C1189" s="220" t="s">
        <v>1839</v>
      </c>
      <c r="D1189" s="220" t="s">
        <v>170</v>
      </c>
      <c r="E1189" s="221" t="s">
        <v>1840</v>
      </c>
      <c r="F1189" s="222" t="s">
        <v>1841</v>
      </c>
      <c r="G1189" s="223" t="s">
        <v>247</v>
      </c>
      <c r="H1189" s="224">
        <v>186.428</v>
      </c>
      <c r="I1189" s="225"/>
      <c r="J1189" s="226">
        <f>ROUND(I1189*H1189,2)</f>
        <v>0</v>
      </c>
      <c r="K1189" s="222" t="s">
        <v>174</v>
      </c>
      <c r="L1189" s="71"/>
      <c r="M1189" s="227" t="s">
        <v>22</v>
      </c>
      <c r="N1189" s="228" t="s">
        <v>49</v>
      </c>
      <c r="O1189" s="46"/>
      <c r="P1189" s="229">
        <f>O1189*H1189</f>
        <v>0</v>
      </c>
      <c r="Q1189" s="229">
        <v>0</v>
      </c>
      <c r="R1189" s="229">
        <f>Q1189*H1189</f>
        <v>0</v>
      </c>
      <c r="S1189" s="229">
        <v>0.045999999999999999</v>
      </c>
      <c r="T1189" s="230">
        <f>S1189*H1189</f>
        <v>8.5756879999999995</v>
      </c>
      <c r="AR1189" s="23" t="s">
        <v>244</v>
      </c>
      <c r="AT1189" s="23" t="s">
        <v>170</v>
      </c>
      <c r="AU1189" s="23" t="s">
        <v>87</v>
      </c>
      <c r="AY1189" s="23" t="s">
        <v>168</v>
      </c>
      <c r="BE1189" s="231">
        <f>IF(N1189="základní",J1189,0)</f>
        <v>0</v>
      </c>
      <c r="BF1189" s="231">
        <f>IF(N1189="snížená",J1189,0)</f>
        <v>0</v>
      </c>
      <c r="BG1189" s="231">
        <f>IF(N1189="zákl. přenesená",J1189,0)</f>
        <v>0</v>
      </c>
      <c r="BH1189" s="231">
        <f>IF(N1189="sníž. přenesená",J1189,0)</f>
        <v>0</v>
      </c>
      <c r="BI1189" s="231">
        <f>IF(N1189="nulová",J1189,0)</f>
        <v>0</v>
      </c>
      <c r="BJ1189" s="23" t="s">
        <v>24</v>
      </c>
      <c r="BK1189" s="231">
        <f>ROUND(I1189*H1189,2)</f>
        <v>0</v>
      </c>
      <c r="BL1189" s="23" t="s">
        <v>244</v>
      </c>
      <c r="BM1189" s="23" t="s">
        <v>1842</v>
      </c>
    </row>
    <row r="1190" s="12" customFormat="1">
      <c r="B1190" s="244"/>
      <c r="C1190" s="245"/>
      <c r="D1190" s="234" t="s">
        <v>185</v>
      </c>
      <c r="E1190" s="246" t="s">
        <v>22</v>
      </c>
      <c r="F1190" s="247" t="s">
        <v>361</v>
      </c>
      <c r="G1190" s="245"/>
      <c r="H1190" s="246" t="s">
        <v>22</v>
      </c>
      <c r="I1190" s="248"/>
      <c r="J1190" s="245"/>
      <c r="K1190" s="245"/>
      <c r="L1190" s="249"/>
      <c r="M1190" s="250"/>
      <c r="N1190" s="251"/>
      <c r="O1190" s="251"/>
      <c r="P1190" s="251"/>
      <c r="Q1190" s="251"/>
      <c r="R1190" s="251"/>
      <c r="S1190" s="251"/>
      <c r="T1190" s="252"/>
      <c r="AT1190" s="253" t="s">
        <v>185</v>
      </c>
      <c r="AU1190" s="253" t="s">
        <v>87</v>
      </c>
      <c r="AV1190" s="12" t="s">
        <v>24</v>
      </c>
      <c r="AW1190" s="12" t="s">
        <v>41</v>
      </c>
      <c r="AX1190" s="12" t="s">
        <v>78</v>
      </c>
      <c r="AY1190" s="253" t="s">
        <v>168</v>
      </c>
    </row>
    <row r="1191" s="12" customFormat="1">
      <c r="B1191" s="244"/>
      <c r="C1191" s="245"/>
      <c r="D1191" s="234" t="s">
        <v>185</v>
      </c>
      <c r="E1191" s="246" t="s">
        <v>22</v>
      </c>
      <c r="F1191" s="247" t="s">
        <v>1843</v>
      </c>
      <c r="G1191" s="245"/>
      <c r="H1191" s="246" t="s">
        <v>22</v>
      </c>
      <c r="I1191" s="248"/>
      <c r="J1191" s="245"/>
      <c r="K1191" s="245"/>
      <c r="L1191" s="249"/>
      <c r="M1191" s="250"/>
      <c r="N1191" s="251"/>
      <c r="O1191" s="251"/>
      <c r="P1191" s="251"/>
      <c r="Q1191" s="251"/>
      <c r="R1191" s="251"/>
      <c r="S1191" s="251"/>
      <c r="T1191" s="252"/>
      <c r="AT1191" s="253" t="s">
        <v>185</v>
      </c>
      <c r="AU1191" s="253" t="s">
        <v>87</v>
      </c>
      <c r="AV1191" s="12" t="s">
        <v>24</v>
      </c>
      <c r="AW1191" s="12" t="s">
        <v>41</v>
      </c>
      <c r="AX1191" s="12" t="s">
        <v>78</v>
      </c>
      <c r="AY1191" s="253" t="s">
        <v>168</v>
      </c>
    </row>
    <row r="1192" s="11" customFormat="1">
      <c r="B1192" s="232"/>
      <c r="C1192" s="233"/>
      <c r="D1192" s="234" t="s">
        <v>185</v>
      </c>
      <c r="E1192" s="235" t="s">
        <v>22</v>
      </c>
      <c r="F1192" s="236" t="s">
        <v>1844</v>
      </c>
      <c r="G1192" s="233"/>
      <c r="H1192" s="237">
        <v>26.609999999999999</v>
      </c>
      <c r="I1192" s="238"/>
      <c r="J1192" s="233"/>
      <c r="K1192" s="233"/>
      <c r="L1192" s="239"/>
      <c r="M1192" s="240"/>
      <c r="N1192" s="241"/>
      <c r="O1192" s="241"/>
      <c r="P1192" s="241"/>
      <c r="Q1192" s="241"/>
      <c r="R1192" s="241"/>
      <c r="S1192" s="241"/>
      <c r="T1192" s="242"/>
      <c r="AT1192" s="243" t="s">
        <v>185</v>
      </c>
      <c r="AU1192" s="243" t="s">
        <v>87</v>
      </c>
      <c r="AV1192" s="11" t="s">
        <v>87</v>
      </c>
      <c r="AW1192" s="11" t="s">
        <v>41</v>
      </c>
      <c r="AX1192" s="11" t="s">
        <v>78</v>
      </c>
      <c r="AY1192" s="243" t="s">
        <v>168</v>
      </c>
    </row>
    <row r="1193" s="12" customFormat="1">
      <c r="B1193" s="244"/>
      <c r="C1193" s="245"/>
      <c r="D1193" s="234" t="s">
        <v>185</v>
      </c>
      <c r="E1193" s="246" t="s">
        <v>22</v>
      </c>
      <c r="F1193" s="247" t="s">
        <v>828</v>
      </c>
      <c r="G1193" s="245"/>
      <c r="H1193" s="246" t="s">
        <v>22</v>
      </c>
      <c r="I1193" s="248"/>
      <c r="J1193" s="245"/>
      <c r="K1193" s="245"/>
      <c r="L1193" s="249"/>
      <c r="M1193" s="250"/>
      <c r="N1193" s="251"/>
      <c r="O1193" s="251"/>
      <c r="P1193" s="251"/>
      <c r="Q1193" s="251"/>
      <c r="R1193" s="251"/>
      <c r="S1193" s="251"/>
      <c r="T1193" s="252"/>
      <c r="AT1193" s="253" t="s">
        <v>185</v>
      </c>
      <c r="AU1193" s="253" t="s">
        <v>87</v>
      </c>
      <c r="AV1193" s="12" t="s">
        <v>24</v>
      </c>
      <c r="AW1193" s="12" t="s">
        <v>41</v>
      </c>
      <c r="AX1193" s="12" t="s">
        <v>78</v>
      </c>
      <c r="AY1193" s="253" t="s">
        <v>168</v>
      </c>
    </row>
    <row r="1194" s="11" customFormat="1">
      <c r="B1194" s="232"/>
      <c r="C1194" s="233"/>
      <c r="D1194" s="234" t="s">
        <v>185</v>
      </c>
      <c r="E1194" s="235" t="s">
        <v>22</v>
      </c>
      <c r="F1194" s="236" t="s">
        <v>1845</v>
      </c>
      <c r="G1194" s="233"/>
      <c r="H1194" s="237">
        <v>4.2629999999999999</v>
      </c>
      <c r="I1194" s="238"/>
      <c r="J1194" s="233"/>
      <c r="K1194" s="233"/>
      <c r="L1194" s="239"/>
      <c r="M1194" s="240"/>
      <c r="N1194" s="241"/>
      <c r="O1194" s="241"/>
      <c r="P1194" s="241"/>
      <c r="Q1194" s="241"/>
      <c r="R1194" s="241"/>
      <c r="S1194" s="241"/>
      <c r="T1194" s="242"/>
      <c r="AT1194" s="243" t="s">
        <v>185</v>
      </c>
      <c r="AU1194" s="243" t="s">
        <v>87</v>
      </c>
      <c r="AV1194" s="11" t="s">
        <v>87</v>
      </c>
      <c r="AW1194" s="11" t="s">
        <v>41</v>
      </c>
      <c r="AX1194" s="11" t="s">
        <v>78</v>
      </c>
      <c r="AY1194" s="243" t="s">
        <v>168</v>
      </c>
    </row>
    <row r="1195" s="12" customFormat="1">
      <c r="B1195" s="244"/>
      <c r="C1195" s="245"/>
      <c r="D1195" s="234" t="s">
        <v>185</v>
      </c>
      <c r="E1195" s="246" t="s">
        <v>22</v>
      </c>
      <c r="F1195" s="247" t="s">
        <v>832</v>
      </c>
      <c r="G1195" s="245"/>
      <c r="H1195" s="246" t="s">
        <v>22</v>
      </c>
      <c r="I1195" s="248"/>
      <c r="J1195" s="245"/>
      <c r="K1195" s="245"/>
      <c r="L1195" s="249"/>
      <c r="M1195" s="250"/>
      <c r="N1195" s="251"/>
      <c r="O1195" s="251"/>
      <c r="P1195" s="251"/>
      <c r="Q1195" s="251"/>
      <c r="R1195" s="251"/>
      <c r="S1195" s="251"/>
      <c r="T1195" s="252"/>
      <c r="AT1195" s="253" t="s">
        <v>185</v>
      </c>
      <c r="AU1195" s="253" t="s">
        <v>87</v>
      </c>
      <c r="AV1195" s="12" t="s">
        <v>24</v>
      </c>
      <c r="AW1195" s="12" t="s">
        <v>41</v>
      </c>
      <c r="AX1195" s="12" t="s">
        <v>78</v>
      </c>
      <c r="AY1195" s="253" t="s">
        <v>168</v>
      </c>
    </row>
    <row r="1196" s="11" customFormat="1">
      <c r="B1196" s="232"/>
      <c r="C1196" s="233"/>
      <c r="D1196" s="234" t="s">
        <v>185</v>
      </c>
      <c r="E1196" s="235" t="s">
        <v>22</v>
      </c>
      <c r="F1196" s="236" t="s">
        <v>1845</v>
      </c>
      <c r="G1196" s="233"/>
      <c r="H1196" s="237">
        <v>4.2629999999999999</v>
      </c>
      <c r="I1196" s="238"/>
      <c r="J1196" s="233"/>
      <c r="K1196" s="233"/>
      <c r="L1196" s="239"/>
      <c r="M1196" s="240"/>
      <c r="N1196" s="241"/>
      <c r="O1196" s="241"/>
      <c r="P1196" s="241"/>
      <c r="Q1196" s="241"/>
      <c r="R1196" s="241"/>
      <c r="S1196" s="241"/>
      <c r="T1196" s="242"/>
      <c r="AT1196" s="243" t="s">
        <v>185</v>
      </c>
      <c r="AU1196" s="243" t="s">
        <v>87</v>
      </c>
      <c r="AV1196" s="11" t="s">
        <v>87</v>
      </c>
      <c r="AW1196" s="11" t="s">
        <v>41</v>
      </c>
      <c r="AX1196" s="11" t="s">
        <v>78</v>
      </c>
      <c r="AY1196" s="243" t="s">
        <v>168</v>
      </c>
    </row>
    <row r="1197" s="12" customFormat="1">
      <c r="B1197" s="244"/>
      <c r="C1197" s="245"/>
      <c r="D1197" s="234" t="s">
        <v>185</v>
      </c>
      <c r="E1197" s="246" t="s">
        <v>22</v>
      </c>
      <c r="F1197" s="247" t="s">
        <v>836</v>
      </c>
      <c r="G1197" s="245"/>
      <c r="H1197" s="246" t="s">
        <v>22</v>
      </c>
      <c r="I1197" s="248"/>
      <c r="J1197" s="245"/>
      <c r="K1197" s="245"/>
      <c r="L1197" s="249"/>
      <c r="M1197" s="250"/>
      <c r="N1197" s="251"/>
      <c r="O1197" s="251"/>
      <c r="P1197" s="251"/>
      <c r="Q1197" s="251"/>
      <c r="R1197" s="251"/>
      <c r="S1197" s="251"/>
      <c r="T1197" s="252"/>
      <c r="AT1197" s="253" t="s">
        <v>185</v>
      </c>
      <c r="AU1197" s="253" t="s">
        <v>87</v>
      </c>
      <c r="AV1197" s="12" t="s">
        <v>24</v>
      </c>
      <c r="AW1197" s="12" t="s">
        <v>41</v>
      </c>
      <c r="AX1197" s="12" t="s">
        <v>78</v>
      </c>
      <c r="AY1197" s="253" t="s">
        <v>168</v>
      </c>
    </row>
    <row r="1198" s="11" customFormat="1">
      <c r="B1198" s="232"/>
      <c r="C1198" s="233"/>
      <c r="D1198" s="234" t="s">
        <v>185</v>
      </c>
      <c r="E1198" s="235" t="s">
        <v>22</v>
      </c>
      <c r="F1198" s="236" t="s">
        <v>1845</v>
      </c>
      <c r="G1198" s="233"/>
      <c r="H1198" s="237">
        <v>4.2629999999999999</v>
      </c>
      <c r="I1198" s="238"/>
      <c r="J1198" s="233"/>
      <c r="K1198" s="233"/>
      <c r="L1198" s="239"/>
      <c r="M1198" s="240"/>
      <c r="N1198" s="241"/>
      <c r="O1198" s="241"/>
      <c r="P1198" s="241"/>
      <c r="Q1198" s="241"/>
      <c r="R1198" s="241"/>
      <c r="S1198" s="241"/>
      <c r="T1198" s="242"/>
      <c r="AT1198" s="243" t="s">
        <v>185</v>
      </c>
      <c r="AU1198" s="243" t="s">
        <v>87</v>
      </c>
      <c r="AV1198" s="11" t="s">
        <v>87</v>
      </c>
      <c r="AW1198" s="11" t="s">
        <v>41</v>
      </c>
      <c r="AX1198" s="11" t="s">
        <v>78</v>
      </c>
      <c r="AY1198" s="243" t="s">
        <v>168</v>
      </c>
    </row>
    <row r="1199" s="12" customFormat="1">
      <c r="B1199" s="244"/>
      <c r="C1199" s="245"/>
      <c r="D1199" s="234" t="s">
        <v>185</v>
      </c>
      <c r="E1199" s="246" t="s">
        <v>22</v>
      </c>
      <c r="F1199" s="247" t="s">
        <v>839</v>
      </c>
      <c r="G1199" s="245"/>
      <c r="H1199" s="246" t="s">
        <v>22</v>
      </c>
      <c r="I1199" s="248"/>
      <c r="J1199" s="245"/>
      <c r="K1199" s="245"/>
      <c r="L1199" s="249"/>
      <c r="M1199" s="250"/>
      <c r="N1199" s="251"/>
      <c r="O1199" s="251"/>
      <c r="P1199" s="251"/>
      <c r="Q1199" s="251"/>
      <c r="R1199" s="251"/>
      <c r="S1199" s="251"/>
      <c r="T1199" s="252"/>
      <c r="AT1199" s="253" t="s">
        <v>185</v>
      </c>
      <c r="AU1199" s="253" t="s">
        <v>87</v>
      </c>
      <c r="AV1199" s="12" t="s">
        <v>24</v>
      </c>
      <c r="AW1199" s="12" t="s">
        <v>41</v>
      </c>
      <c r="AX1199" s="12" t="s">
        <v>78</v>
      </c>
      <c r="AY1199" s="253" t="s">
        <v>168</v>
      </c>
    </row>
    <row r="1200" s="11" customFormat="1">
      <c r="B1200" s="232"/>
      <c r="C1200" s="233"/>
      <c r="D1200" s="234" t="s">
        <v>185</v>
      </c>
      <c r="E1200" s="235" t="s">
        <v>22</v>
      </c>
      <c r="F1200" s="236" t="s">
        <v>1845</v>
      </c>
      <c r="G1200" s="233"/>
      <c r="H1200" s="237">
        <v>4.2629999999999999</v>
      </c>
      <c r="I1200" s="238"/>
      <c r="J1200" s="233"/>
      <c r="K1200" s="233"/>
      <c r="L1200" s="239"/>
      <c r="M1200" s="240"/>
      <c r="N1200" s="241"/>
      <c r="O1200" s="241"/>
      <c r="P1200" s="241"/>
      <c r="Q1200" s="241"/>
      <c r="R1200" s="241"/>
      <c r="S1200" s="241"/>
      <c r="T1200" s="242"/>
      <c r="AT1200" s="243" t="s">
        <v>185</v>
      </c>
      <c r="AU1200" s="243" t="s">
        <v>87</v>
      </c>
      <c r="AV1200" s="11" t="s">
        <v>87</v>
      </c>
      <c r="AW1200" s="11" t="s">
        <v>41</v>
      </c>
      <c r="AX1200" s="11" t="s">
        <v>78</v>
      </c>
      <c r="AY1200" s="243" t="s">
        <v>168</v>
      </c>
    </row>
    <row r="1201" s="12" customFormat="1">
      <c r="B1201" s="244"/>
      <c r="C1201" s="245"/>
      <c r="D1201" s="234" t="s">
        <v>185</v>
      </c>
      <c r="E1201" s="246" t="s">
        <v>22</v>
      </c>
      <c r="F1201" s="247" t="s">
        <v>841</v>
      </c>
      <c r="G1201" s="245"/>
      <c r="H1201" s="246" t="s">
        <v>22</v>
      </c>
      <c r="I1201" s="248"/>
      <c r="J1201" s="245"/>
      <c r="K1201" s="245"/>
      <c r="L1201" s="249"/>
      <c r="M1201" s="250"/>
      <c r="N1201" s="251"/>
      <c r="O1201" s="251"/>
      <c r="P1201" s="251"/>
      <c r="Q1201" s="251"/>
      <c r="R1201" s="251"/>
      <c r="S1201" s="251"/>
      <c r="T1201" s="252"/>
      <c r="AT1201" s="253" t="s">
        <v>185</v>
      </c>
      <c r="AU1201" s="253" t="s">
        <v>87</v>
      </c>
      <c r="AV1201" s="12" t="s">
        <v>24</v>
      </c>
      <c r="AW1201" s="12" t="s">
        <v>41</v>
      </c>
      <c r="AX1201" s="12" t="s">
        <v>78</v>
      </c>
      <c r="AY1201" s="253" t="s">
        <v>168</v>
      </c>
    </row>
    <row r="1202" s="11" customFormat="1">
      <c r="B1202" s="232"/>
      <c r="C1202" s="233"/>
      <c r="D1202" s="234" t="s">
        <v>185</v>
      </c>
      <c r="E1202" s="235" t="s">
        <v>22</v>
      </c>
      <c r="F1202" s="236" t="s">
        <v>1846</v>
      </c>
      <c r="G1202" s="233"/>
      <c r="H1202" s="237">
        <v>13.942</v>
      </c>
      <c r="I1202" s="238"/>
      <c r="J1202" s="233"/>
      <c r="K1202" s="233"/>
      <c r="L1202" s="239"/>
      <c r="M1202" s="240"/>
      <c r="N1202" s="241"/>
      <c r="O1202" s="241"/>
      <c r="P1202" s="241"/>
      <c r="Q1202" s="241"/>
      <c r="R1202" s="241"/>
      <c r="S1202" s="241"/>
      <c r="T1202" s="242"/>
      <c r="AT1202" s="243" t="s">
        <v>185</v>
      </c>
      <c r="AU1202" s="243" t="s">
        <v>87</v>
      </c>
      <c r="AV1202" s="11" t="s">
        <v>87</v>
      </c>
      <c r="AW1202" s="11" t="s">
        <v>41</v>
      </c>
      <c r="AX1202" s="11" t="s">
        <v>78</v>
      </c>
      <c r="AY1202" s="243" t="s">
        <v>168</v>
      </c>
    </row>
    <row r="1203" s="12" customFormat="1">
      <c r="B1203" s="244"/>
      <c r="C1203" s="245"/>
      <c r="D1203" s="234" t="s">
        <v>185</v>
      </c>
      <c r="E1203" s="246" t="s">
        <v>22</v>
      </c>
      <c r="F1203" s="247" t="s">
        <v>843</v>
      </c>
      <c r="G1203" s="245"/>
      <c r="H1203" s="246" t="s">
        <v>22</v>
      </c>
      <c r="I1203" s="248"/>
      <c r="J1203" s="245"/>
      <c r="K1203" s="245"/>
      <c r="L1203" s="249"/>
      <c r="M1203" s="250"/>
      <c r="N1203" s="251"/>
      <c r="O1203" s="251"/>
      <c r="P1203" s="251"/>
      <c r="Q1203" s="251"/>
      <c r="R1203" s="251"/>
      <c r="S1203" s="251"/>
      <c r="T1203" s="252"/>
      <c r="AT1203" s="253" t="s">
        <v>185</v>
      </c>
      <c r="AU1203" s="253" t="s">
        <v>87</v>
      </c>
      <c r="AV1203" s="12" t="s">
        <v>24</v>
      </c>
      <c r="AW1203" s="12" t="s">
        <v>41</v>
      </c>
      <c r="AX1203" s="12" t="s">
        <v>78</v>
      </c>
      <c r="AY1203" s="253" t="s">
        <v>168</v>
      </c>
    </row>
    <row r="1204" s="11" customFormat="1">
      <c r="B1204" s="232"/>
      <c r="C1204" s="233"/>
      <c r="D1204" s="234" t="s">
        <v>185</v>
      </c>
      <c r="E1204" s="235" t="s">
        <v>22</v>
      </c>
      <c r="F1204" s="236" t="s">
        <v>1847</v>
      </c>
      <c r="G1204" s="233"/>
      <c r="H1204" s="237">
        <v>6.7759999999999998</v>
      </c>
      <c r="I1204" s="238"/>
      <c r="J1204" s="233"/>
      <c r="K1204" s="233"/>
      <c r="L1204" s="239"/>
      <c r="M1204" s="240"/>
      <c r="N1204" s="241"/>
      <c r="O1204" s="241"/>
      <c r="P1204" s="241"/>
      <c r="Q1204" s="241"/>
      <c r="R1204" s="241"/>
      <c r="S1204" s="241"/>
      <c r="T1204" s="242"/>
      <c r="AT1204" s="243" t="s">
        <v>185</v>
      </c>
      <c r="AU1204" s="243" t="s">
        <v>87</v>
      </c>
      <c r="AV1204" s="11" t="s">
        <v>87</v>
      </c>
      <c r="AW1204" s="11" t="s">
        <v>41</v>
      </c>
      <c r="AX1204" s="11" t="s">
        <v>78</v>
      </c>
      <c r="AY1204" s="243" t="s">
        <v>168</v>
      </c>
    </row>
    <row r="1205" s="12" customFormat="1">
      <c r="B1205" s="244"/>
      <c r="C1205" s="245"/>
      <c r="D1205" s="234" t="s">
        <v>185</v>
      </c>
      <c r="E1205" s="246" t="s">
        <v>22</v>
      </c>
      <c r="F1205" s="247" t="s">
        <v>416</v>
      </c>
      <c r="G1205" s="245"/>
      <c r="H1205" s="246" t="s">
        <v>22</v>
      </c>
      <c r="I1205" s="248"/>
      <c r="J1205" s="245"/>
      <c r="K1205" s="245"/>
      <c r="L1205" s="249"/>
      <c r="M1205" s="250"/>
      <c r="N1205" s="251"/>
      <c r="O1205" s="251"/>
      <c r="P1205" s="251"/>
      <c r="Q1205" s="251"/>
      <c r="R1205" s="251"/>
      <c r="S1205" s="251"/>
      <c r="T1205" s="252"/>
      <c r="AT1205" s="253" t="s">
        <v>185</v>
      </c>
      <c r="AU1205" s="253" t="s">
        <v>87</v>
      </c>
      <c r="AV1205" s="12" t="s">
        <v>24</v>
      </c>
      <c r="AW1205" s="12" t="s">
        <v>41</v>
      </c>
      <c r="AX1205" s="12" t="s">
        <v>78</v>
      </c>
      <c r="AY1205" s="253" t="s">
        <v>168</v>
      </c>
    </row>
    <row r="1206" s="12" customFormat="1">
      <c r="B1206" s="244"/>
      <c r="C1206" s="245"/>
      <c r="D1206" s="234" t="s">
        <v>185</v>
      </c>
      <c r="E1206" s="246" t="s">
        <v>22</v>
      </c>
      <c r="F1206" s="247" t="s">
        <v>847</v>
      </c>
      <c r="G1206" s="245"/>
      <c r="H1206" s="246" t="s">
        <v>22</v>
      </c>
      <c r="I1206" s="248"/>
      <c r="J1206" s="245"/>
      <c r="K1206" s="245"/>
      <c r="L1206" s="249"/>
      <c r="M1206" s="250"/>
      <c r="N1206" s="251"/>
      <c r="O1206" s="251"/>
      <c r="P1206" s="251"/>
      <c r="Q1206" s="251"/>
      <c r="R1206" s="251"/>
      <c r="S1206" s="251"/>
      <c r="T1206" s="252"/>
      <c r="AT1206" s="253" t="s">
        <v>185</v>
      </c>
      <c r="AU1206" s="253" t="s">
        <v>87</v>
      </c>
      <c r="AV1206" s="12" t="s">
        <v>24</v>
      </c>
      <c r="AW1206" s="12" t="s">
        <v>41</v>
      </c>
      <c r="AX1206" s="12" t="s">
        <v>78</v>
      </c>
      <c r="AY1206" s="253" t="s">
        <v>168</v>
      </c>
    </row>
    <row r="1207" s="11" customFormat="1">
      <c r="B1207" s="232"/>
      <c r="C1207" s="233"/>
      <c r="D1207" s="234" t="s">
        <v>185</v>
      </c>
      <c r="E1207" s="235" t="s">
        <v>22</v>
      </c>
      <c r="F1207" s="236" t="s">
        <v>1844</v>
      </c>
      <c r="G1207" s="233"/>
      <c r="H1207" s="237">
        <v>26.609999999999999</v>
      </c>
      <c r="I1207" s="238"/>
      <c r="J1207" s="233"/>
      <c r="K1207" s="233"/>
      <c r="L1207" s="239"/>
      <c r="M1207" s="240"/>
      <c r="N1207" s="241"/>
      <c r="O1207" s="241"/>
      <c r="P1207" s="241"/>
      <c r="Q1207" s="241"/>
      <c r="R1207" s="241"/>
      <c r="S1207" s="241"/>
      <c r="T1207" s="242"/>
      <c r="AT1207" s="243" t="s">
        <v>185</v>
      </c>
      <c r="AU1207" s="243" t="s">
        <v>87</v>
      </c>
      <c r="AV1207" s="11" t="s">
        <v>87</v>
      </c>
      <c r="AW1207" s="11" t="s">
        <v>41</v>
      </c>
      <c r="AX1207" s="11" t="s">
        <v>78</v>
      </c>
      <c r="AY1207" s="243" t="s">
        <v>168</v>
      </c>
    </row>
    <row r="1208" s="12" customFormat="1">
      <c r="B1208" s="244"/>
      <c r="C1208" s="245"/>
      <c r="D1208" s="234" t="s">
        <v>185</v>
      </c>
      <c r="E1208" s="246" t="s">
        <v>22</v>
      </c>
      <c r="F1208" s="247" t="s">
        <v>854</v>
      </c>
      <c r="G1208" s="245"/>
      <c r="H1208" s="246" t="s">
        <v>22</v>
      </c>
      <c r="I1208" s="248"/>
      <c r="J1208" s="245"/>
      <c r="K1208" s="245"/>
      <c r="L1208" s="249"/>
      <c r="M1208" s="250"/>
      <c r="N1208" s="251"/>
      <c r="O1208" s="251"/>
      <c r="P1208" s="251"/>
      <c r="Q1208" s="251"/>
      <c r="R1208" s="251"/>
      <c r="S1208" s="251"/>
      <c r="T1208" s="252"/>
      <c r="AT1208" s="253" t="s">
        <v>185</v>
      </c>
      <c r="AU1208" s="253" t="s">
        <v>87</v>
      </c>
      <c r="AV1208" s="12" t="s">
        <v>24</v>
      </c>
      <c r="AW1208" s="12" t="s">
        <v>41</v>
      </c>
      <c r="AX1208" s="12" t="s">
        <v>78</v>
      </c>
      <c r="AY1208" s="253" t="s">
        <v>168</v>
      </c>
    </row>
    <row r="1209" s="11" customFormat="1">
      <c r="B1209" s="232"/>
      <c r="C1209" s="233"/>
      <c r="D1209" s="234" t="s">
        <v>185</v>
      </c>
      <c r="E1209" s="235" t="s">
        <v>22</v>
      </c>
      <c r="F1209" s="236" t="s">
        <v>1845</v>
      </c>
      <c r="G1209" s="233"/>
      <c r="H1209" s="237">
        <v>4.2629999999999999</v>
      </c>
      <c r="I1209" s="238"/>
      <c r="J1209" s="233"/>
      <c r="K1209" s="233"/>
      <c r="L1209" s="239"/>
      <c r="M1209" s="240"/>
      <c r="N1209" s="241"/>
      <c r="O1209" s="241"/>
      <c r="P1209" s="241"/>
      <c r="Q1209" s="241"/>
      <c r="R1209" s="241"/>
      <c r="S1209" s="241"/>
      <c r="T1209" s="242"/>
      <c r="AT1209" s="243" t="s">
        <v>185</v>
      </c>
      <c r="AU1209" s="243" t="s">
        <v>87</v>
      </c>
      <c r="AV1209" s="11" t="s">
        <v>87</v>
      </c>
      <c r="AW1209" s="11" t="s">
        <v>41</v>
      </c>
      <c r="AX1209" s="11" t="s">
        <v>78</v>
      </c>
      <c r="AY1209" s="243" t="s">
        <v>168</v>
      </c>
    </row>
    <row r="1210" s="12" customFormat="1">
      <c r="B1210" s="244"/>
      <c r="C1210" s="245"/>
      <c r="D1210" s="234" t="s">
        <v>185</v>
      </c>
      <c r="E1210" s="246" t="s">
        <v>22</v>
      </c>
      <c r="F1210" s="247" t="s">
        <v>858</v>
      </c>
      <c r="G1210" s="245"/>
      <c r="H1210" s="246" t="s">
        <v>22</v>
      </c>
      <c r="I1210" s="248"/>
      <c r="J1210" s="245"/>
      <c r="K1210" s="245"/>
      <c r="L1210" s="249"/>
      <c r="M1210" s="250"/>
      <c r="N1210" s="251"/>
      <c r="O1210" s="251"/>
      <c r="P1210" s="251"/>
      <c r="Q1210" s="251"/>
      <c r="R1210" s="251"/>
      <c r="S1210" s="251"/>
      <c r="T1210" s="252"/>
      <c r="AT1210" s="253" t="s">
        <v>185</v>
      </c>
      <c r="AU1210" s="253" t="s">
        <v>87</v>
      </c>
      <c r="AV1210" s="12" t="s">
        <v>24</v>
      </c>
      <c r="AW1210" s="12" t="s">
        <v>41</v>
      </c>
      <c r="AX1210" s="12" t="s">
        <v>78</v>
      </c>
      <c r="AY1210" s="253" t="s">
        <v>168</v>
      </c>
    </row>
    <row r="1211" s="11" customFormat="1">
      <c r="B1211" s="232"/>
      <c r="C1211" s="233"/>
      <c r="D1211" s="234" t="s">
        <v>185</v>
      </c>
      <c r="E1211" s="235" t="s">
        <v>22</v>
      </c>
      <c r="F1211" s="236" t="s">
        <v>1845</v>
      </c>
      <c r="G1211" s="233"/>
      <c r="H1211" s="237">
        <v>4.2629999999999999</v>
      </c>
      <c r="I1211" s="238"/>
      <c r="J1211" s="233"/>
      <c r="K1211" s="233"/>
      <c r="L1211" s="239"/>
      <c r="M1211" s="240"/>
      <c r="N1211" s="241"/>
      <c r="O1211" s="241"/>
      <c r="P1211" s="241"/>
      <c r="Q1211" s="241"/>
      <c r="R1211" s="241"/>
      <c r="S1211" s="241"/>
      <c r="T1211" s="242"/>
      <c r="AT1211" s="243" t="s">
        <v>185</v>
      </c>
      <c r="AU1211" s="243" t="s">
        <v>87</v>
      </c>
      <c r="AV1211" s="11" t="s">
        <v>87</v>
      </c>
      <c r="AW1211" s="11" t="s">
        <v>41</v>
      </c>
      <c r="AX1211" s="11" t="s">
        <v>78</v>
      </c>
      <c r="AY1211" s="243" t="s">
        <v>168</v>
      </c>
    </row>
    <row r="1212" s="12" customFormat="1">
      <c r="B1212" s="244"/>
      <c r="C1212" s="245"/>
      <c r="D1212" s="234" t="s">
        <v>185</v>
      </c>
      <c r="E1212" s="246" t="s">
        <v>22</v>
      </c>
      <c r="F1212" s="247" t="s">
        <v>861</v>
      </c>
      <c r="G1212" s="245"/>
      <c r="H1212" s="246" t="s">
        <v>22</v>
      </c>
      <c r="I1212" s="248"/>
      <c r="J1212" s="245"/>
      <c r="K1212" s="245"/>
      <c r="L1212" s="249"/>
      <c r="M1212" s="250"/>
      <c r="N1212" s="251"/>
      <c r="O1212" s="251"/>
      <c r="P1212" s="251"/>
      <c r="Q1212" s="251"/>
      <c r="R1212" s="251"/>
      <c r="S1212" s="251"/>
      <c r="T1212" s="252"/>
      <c r="AT1212" s="253" t="s">
        <v>185</v>
      </c>
      <c r="AU1212" s="253" t="s">
        <v>87</v>
      </c>
      <c r="AV1212" s="12" t="s">
        <v>24</v>
      </c>
      <c r="AW1212" s="12" t="s">
        <v>41</v>
      </c>
      <c r="AX1212" s="12" t="s">
        <v>78</v>
      </c>
      <c r="AY1212" s="253" t="s">
        <v>168</v>
      </c>
    </row>
    <row r="1213" s="11" customFormat="1">
      <c r="B1213" s="232"/>
      <c r="C1213" s="233"/>
      <c r="D1213" s="234" t="s">
        <v>185</v>
      </c>
      <c r="E1213" s="235" t="s">
        <v>22</v>
      </c>
      <c r="F1213" s="236" t="s">
        <v>1845</v>
      </c>
      <c r="G1213" s="233"/>
      <c r="H1213" s="237">
        <v>4.2629999999999999</v>
      </c>
      <c r="I1213" s="238"/>
      <c r="J1213" s="233"/>
      <c r="K1213" s="233"/>
      <c r="L1213" s="239"/>
      <c r="M1213" s="240"/>
      <c r="N1213" s="241"/>
      <c r="O1213" s="241"/>
      <c r="P1213" s="241"/>
      <c r="Q1213" s="241"/>
      <c r="R1213" s="241"/>
      <c r="S1213" s="241"/>
      <c r="T1213" s="242"/>
      <c r="AT1213" s="243" t="s">
        <v>185</v>
      </c>
      <c r="AU1213" s="243" t="s">
        <v>87</v>
      </c>
      <c r="AV1213" s="11" t="s">
        <v>87</v>
      </c>
      <c r="AW1213" s="11" t="s">
        <v>41</v>
      </c>
      <c r="AX1213" s="11" t="s">
        <v>78</v>
      </c>
      <c r="AY1213" s="243" t="s">
        <v>168</v>
      </c>
    </row>
    <row r="1214" s="12" customFormat="1">
      <c r="B1214" s="244"/>
      <c r="C1214" s="245"/>
      <c r="D1214" s="234" t="s">
        <v>185</v>
      </c>
      <c r="E1214" s="246" t="s">
        <v>22</v>
      </c>
      <c r="F1214" s="247" t="s">
        <v>863</v>
      </c>
      <c r="G1214" s="245"/>
      <c r="H1214" s="246" t="s">
        <v>22</v>
      </c>
      <c r="I1214" s="248"/>
      <c r="J1214" s="245"/>
      <c r="K1214" s="245"/>
      <c r="L1214" s="249"/>
      <c r="M1214" s="250"/>
      <c r="N1214" s="251"/>
      <c r="O1214" s="251"/>
      <c r="P1214" s="251"/>
      <c r="Q1214" s="251"/>
      <c r="R1214" s="251"/>
      <c r="S1214" s="251"/>
      <c r="T1214" s="252"/>
      <c r="AT1214" s="253" t="s">
        <v>185</v>
      </c>
      <c r="AU1214" s="253" t="s">
        <v>87</v>
      </c>
      <c r="AV1214" s="12" t="s">
        <v>24</v>
      </c>
      <c r="AW1214" s="12" t="s">
        <v>41</v>
      </c>
      <c r="AX1214" s="12" t="s">
        <v>78</v>
      </c>
      <c r="AY1214" s="253" t="s">
        <v>168</v>
      </c>
    </row>
    <row r="1215" s="11" customFormat="1">
      <c r="B1215" s="232"/>
      <c r="C1215" s="233"/>
      <c r="D1215" s="234" t="s">
        <v>185</v>
      </c>
      <c r="E1215" s="235" t="s">
        <v>22</v>
      </c>
      <c r="F1215" s="236" t="s">
        <v>1846</v>
      </c>
      <c r="G1215" s="233"/>
      <c r="H1215" s="237">
        <v>13.942</v>
      </c>
      <c r="I1215" s="238"/>
      <c r="J1215" s="233"/>
      <c r="K1215" s="233"/>
      <c r="L1215" s="239"/>
      <c r="M1215" s="240"/>
      <c r="N1215" s="241"/>
      <c r="O1215" s="241"/>
      <c r="P1215" s="241"/>
      <c r="Q1215" s="241"/>
      <c r="R1215" s="241"/>
      <c r="S1215" s="241"/>
      <c r="T1215" s="242"/>
      <c r="AT1215" s="243" t="s">
        <v>185</v>
      </c>
      <c r="AU1215" s="243" t="s">
        <v>87</v>
      </c>
      <c r="AV1215" s="11" t="s">
        <v>87</v>
      </c>
      <c r="AW1215" s="11" t="s">
        <v>41</v>
      </c>
      <c r="AX1215" s="11" t="s">
        <v>78</v>
      </c>
      <c r="AY1215" s="243" t="s">
        <v>168</v>
      </c>
    </row>
    <row r="1216" s="12" customFormat="1">
      <c r="B1216" s="244"/>
      <c r="C1216" s="245"/>
      <c r="D1216" s="234" t="s">
        <v>185</v>
      </c>
      <c r="E1216" s="246" t="s">
        <v>22</v>
      </c>
      <c r="F1216" s="247" t="s">
        <v>865</v>
      </c>
      <c r="G1216" s="245"/>
      <c r="H1216" s="246" t="s">
        <v>22</v>
      </c>
      <c r="I1216" s="248"/>
      <c r="J1216" s="245"/>
      <c r="K1216" s="245"/>
      <c r="L1216" s="249"/>
      <c r="M1216" s="250"/>
      <c r="N1216" s="251"/>
      <c r="O1216" s="251"/>
      <c r="P1216" s="251"/>
      <c r="Q1216" s="251"/>
      <c r="R1216" s="251"/>
      <c r="S1216" s="251"/>
      <c r="T1216" s="252"/>
      <c r="AT1216" s="253" t="s">
        <v>185</v>
      </c>
      <c r="AU1216" s="253" t="s">
        <v>87</v>
      </c>
      <c r="AV1216" s="12" t="s">
        <v>24</v>
      </c>
      <c r="AW1216" s="12" t="s">
        <v>41</v>
      </c>
      <c r="AX1216" s="12" t="s">
        <v>78</v>
      </c>
      <c r="AY1216" s="253" t="s">
        <v>168</v>
      </c>
    </row>
    <row r="1217" s="11" customFormat="1">
      <c r="B1217" s="232"/>
      <c r="C1217" s="233"/>
      <c r="D1217" s="234" t="s">
        <v>185</v>
      </c>
      <c r="E1217" s="235" t="s">
        <v>22</v>
      </c>
      <c r="F1217" s="236" t="s">
        <v>1847</v>
      </c>
      <c r="G1217" s="233"/>
      <c r="H1217" s="237">
        <v>6.7759999999999998</v>
      </c>
      <c r="I1217" s="238"/>
      <c r="J1217" s="233"/>
      <c r="K1217" s="233"/>
      <c r="L1217" s="239"/>
      <c r="M1217" s="240"/>
      <c r="N1217" s="241"/>
      <c r="O1217" s="241"/>
      <c r="P1217" s="241"/>
      <c r="Q1217" s="241"/>
      <c r="R1217" s="241"/>
      <c r="S1217" s="241"/>
      <c r="T1217" s="242"/>
      <c r="AT1217" s="243" t="s">
        <v>185</v>
      </c>
      <c r="AU1217" s="243" t="s">
        <v>87</v>
      </c>
      <c r="AV1217" s="11" t="s">
        <v>87</v>
      </c>
      <c r="AW1217" s="11" t="s">
        <v>41</v>
      </c>
      <c r="AX1217" s="11" t="s">
        <v>78</v>
      </c>
      <c r="AY1217" s="243" t="s">
        <v>168</v>
      </c>
    </row>
    <row r="1218" s="12" customFormat="1">
      <c r="B1218" s="244"/>
      <c r="C1218" s="245"/>
      <c r="D1218" s="234" t="s">
        <v>185</v>
      </c>
      <c r="E1218" s="246" t="s">
        <v>22</v>
      </c>
      <c r="F1218" s="247" t="s">
        <v>417</v>
      </c>
      <c r="G1218" s="245"/>
      <c r="H1218" s="246" t="s">
        <v>22</v>
      </c>
      <c r="I1218" s="248"/>
      <c r="J1218" s="245"/>
      <c r="K1218" s="245"/>
      <c r="L1218" s="249"/>
      <c r="M1218" s="250"/>
      <c r="N1218" s="251"/>
      <c r="O1218" s="251"/>
      <c r="P1218" s="251"/>
      <c r="Q1218" s="251"/>
      <c r="R1218" s="251"/>
      <c r="S1218" s="251"/>
      <c r="T1218" s="252"/>
      <c r="AT1218" s="253" t="s">
        <v>185</v>
      </c>
      <c r="AU1218" s="253" t="s">
        <v>87</v>
      </c>
      <c r="AV1218" s="12" t="s">
        <v>24</v>
      </c>
      <c r="AW1218" s="12" t="s">
        <v>41</v>
      </c>
      <c r="AX1218" s="12" t="s">
        <v>78</v>
      </c>
      <c r="AY1218" s="253" t="s">
        <v>168</v>
      </c>
    </row>
    <row r="1219" s="12" customFormat="1">
      <c r="B1219" s="244"/>
      <c r="C1219" s="245"/>
      <c r="D1219" s="234" t="s">
        <v>185</v>
      </c>
      <c r="E1219" s="246" t="s">
        <v>22</v>
      </c>
      <c r="F1219" s="247" t="s">
        <v>871</v>
      </c>
      <c r="G1219" s="245"/>
      <c r="H1219" s="246" t="s">
        <v>22</v>
      </c>
      <c r="I1219" s="248"/>
      <c r="J1219" s="245"/>
      <c r="K1219" s="245"/>
      <c r="L1219" s="249"/>
      <c r="M1219" s="250"/>
      <c r="N1219" s="251"/>
      <c r="O1219" s="251"/>
      <c r="P1219" s="251"/>
      <c r="Q1219" s="251"/>
      <c r="R1219" s="251"/>
      <c r="S1219" s="251"/>
      <c r="T1219" s="252"/>
      <c r="AT1219" s="253" t="s">
        <v>185</v>
      </c>
      <c r="AU1219" s="253" t="s">
        <v>87</v>
      </c>
      <c r="AV1219" s="12" t="s">
        <v>24</v>
      </c>
      <c r="AW1219" s="12" t="s">
        <v>41</v>
      </c>
      <c r="AX1219" s="12" t="s">
        <v>78</v>
      </c>
      <c r="AY1219" s="253" t="s">
        <v>168</v>
      </c>
    </row>
    <row r="1220" s="11" customFormat="1">
      <c r="B1220" s="232"/>
      <c r="C1220" s="233"/>
      <c r="D1220" s="234" t="s">
        <v>185</v>
      </c>
      <c r="E1220" s="235" t="s">
        <v>22</v>
      </c>
      <c r="F1220" s="236" t="s">
        <v>1848</v>
      </c>
      <c r="G1220" s="233"/>
      <c r="H1220" s="237">
        <v>28.41</v>
      </c>
      <c r="I1220" s="238"/>
      <c r="J1220" s="233"/>
      <c r="K1220" s="233"/>
      <c r="L1220" s="239"/>
      <c r="M1220" s="240"/>
      <c r="N1220" s="241"/>
      <c r="O1220" s="241"/>
      <c r="P1220" s="241"/>
      <c r="Q1220" s="241"/>
      <c r="R1220" s="241"/>
      <c r="S1220" s="241"/>
      <c r="T1220" s="242"/>
      <c r="AT1220" s="243" t="s">
        <v>185</v>
      </c>
      <c r="AU1220" s="243" t="s">
        <v>87</v>
      </c>
      <c r="AV1220" s="11" t="s">
        <v>87</v>
      </c>
      <c r="AW1220" s="11" t="s">
        <v>41</v>
      </c>
      <c r="AX1220" s="11" t="s">
        <v>78</v>
      </c>
      <c r="AY1220" s="243" t="s">
        <v>168</v>
      </c>
    </row>
    <row r="1221" s="12" customFormat="1">
      <c r="B1221" s="244"/>
      <c r="C1221" s="245"/>
      <c r="D1221" s="234" t="s">
        <v>185</v>
      </c>
      <c r="E1221" s="246" t="s">
        <v>22</v>
      </c>
      <c r="F1221" s="247" t="s">
        <v>878</v>
      </c>
      <c r="G1221" s="245"/>
      <c r="H1221" s="246" t="s">
        <v>22</v>
      </c>
      <c r="I1221" s="248"/>
      <c r="J1221" s="245"/>
      <c r="K1221" s="245"/>
      <c r="L1221" s="249"/>
      <c r="M1221" s="250"/>
      <c r="N1221" s="251"/>
      <c r="O1221" s="251"/>
      <c r="P1221" s="251"/>
      <c r="Q1221" s="251"/>
      <c r="R1221" s="251"/>
      <c r="S1221" s="251"/>
      <c r="T1221" s="252"/>
      <c r="AT1221" s="253" t="s">
        <v>185</v>
      </c>
      <c r="AU1221" s="253" t="s">
        <v>87</v>
      </c>
      <c r="AV1221" s="12" t="s">
        <v>24</v>
      </c>
      <c r="AW1221" s="12" t="s">
        <v>41</v>
      </c>
      <c r="AX1221" s="12" t="s">
        <v>78</v>
      </c>
      <c r="AY1221" s="253" t="s">
        <v>168</v>
      </c>
    </row>
    <row r="1222" s="11" customFormat="1">
      <c r="B1222" s="232"/>
      <c r="C1222" s="233"/>
      <c r="D1222" s="234" t="s">
        <v>185</v>
      </c>
      <c r="E1222" s="235" t="s">
        <v>22</v>
      </c>
      <c r="F1222" s="236" t="s">
        <v>1845</v>
      </c>
      <c r="G1222" s="233"/>
      <c r="H1222" s="237">
        <v>4.2629999999999999</v>
      </c>
      <c r="I1222" s="238"/>
      <c r="J1222" s="233"/>
      <c r="K1222" s="233"/>
      <c r="L1222" s="239"/>
      <c r="M1222" s="240"/>
      <c r="N1222" s="241"/>
      <c r="O1222" s="241"/>
      <c r="P1222" s="241"/>
      <c r="Q1222" s="241"/>
      <c r="R1222" s="241"/>
      <c r="S1222" s="241"/>
      <c r="T1222" s="242"/>
      <c r="AT1222" s="243" t="s">
        <v>185</v>
      </c>
      <c r="AU1222" s="243" t="s">
        <v>87</v>
      </c>
      <c r="AV1222" s="11" t="s">
        <v>87</v>
      </c>
      <c r="AW1222" s="11" t="s">
        <v>41</v>
      </c>
      <c r="AX1222" s="11" t="s">
        <v>78</v>
      </c>
      <c r="AY1222" s="243" t="s">
        <v>168</v>
      </c>
    </row>
    <row r="1223" s="12" customFormat="1">
      <c r="B1223" s="244"/>
      <c r="C1223" s="245"/>
      <c r="D1223" s="234" t="s">
        <v>185</v>
      </c>
      <c r="E1223" s="246" t="s">
        <v>22</v>
      </c>
      <c r="F1223" s="247" t="s">
        <v>881</v>
      </c>
      <c r="G1223" s="245"/>
      <c r="H1223" s="246" t="s">
        <v>22</v>
      </c>
      <c r="I1223" s="248"/>
      <c r="J1223" s="245"/>
      <c r="K1223" s="245"/>
      <c r="L1223" s="249"/>
      <c r="M1223" s="250"/>
      <c r="N1223" s="251"/>
      <c r="O1223" s="251"/>
      <c r="P1223" s="251"/>
      <c r="Q1223" s="251"/>
      <c r="R1223" s="251"/>
      <c r="S1223" s="251"/>
      <c r="T1223" s="252"/>
      <c r="AT1223" s="253" t="s">
        <v>185</v>
      </c>
      <c r="AU1223" s="253" t="s">
        <v>87</v>
      </c>
      <c r="AV1223" s="12" t="s">
        <v>24</v>
      </c>
      <c r="AW1223" s="12" t="s">
        <v>41</v>
      </c>
      <c r="AX1223" s="12" t="s">
        <v>78</v>
      </c>
      <c r="AY1223" s="253" t="s">
        <v>168</v>
      </c>
    </row>
    <row r="1224" s="11" customFormat="1">
      <c r="B1224" s="232"/>
      <c r="C1224" s="233"/>
      <c r="D1224" s="234" t="s">
        <v>185</v>
      </c>
      <c r="E1224" s="235" t="s">
        <v>22</v>
      </c>
      <c r="F1224" s="236" t="s">
        <v>1845</v>
      </c>
      <c r="G1224" s="233"/>
      <c r="H1224" s="237">
        <v>4.2629999999999999</v>
      </c>
      <c r="I1224" s="238"/>
      <c r="J1224" s="233"/>
      <c r="K1224" s="233"/>
      <c r="L1224" s="239"/>
      <c r="M1224" s="240"/>
      <c r="N1224" s="241"/>
      <c r="O1224" s="241"/>
      <c r="P1224" s="241"/>
      <c r="Q1224" s="241"/>
      <c r="R1224" s="241"/>
      <c r="S1224" s="241"/>
      <c r="T1224" s="242"/>
      <c r="AT1224" s="243" t="s">
        <v>185</v>
      </c>
      <c r="AU1224" s="243" t="s">
        <v>87</v>
      </c>
      <c r="AV1224" s="11" t="s">
        <v>87</v>
      </c>
      <c r="AW1224" s="11" t="s">
        <v>41</v>
      </c>
      <c r="AX1224" s="11" t="s">
        <v>78</v>
      </c>
      <c r="AY1224" s="243" t="s">
        <v>168</v>
      </c>
    </row>
    <row r="1225" s="12" customFormat="1">
      <c r="B1225" s="244"/>
      <c r="C1225" s="245"/>
      <c r="D1225" s="234" t="s">
        <v>185</v>
      </c>
      <c r="E1225" s="246" t="s">
        <v>22</v>
      </c>
      <c r="F1225" s="247" t="s">
        <v>883</v>
      </c>
      <c r="G1225" s="245"/>
      <c r="H1225" s="246" t="s">
        <v>22</v>
      </c>
      <c r="I1225" s="248"/>
      <c r="J1225" s="245"/>
      <c r="K1225" s="245"/>
      <c r="L1225" s="249"/>
      <c r="M1225" s="250"/>
      <c r="N1225" s="251"/>
      <c r="O1225" s="251"/>
      <c r="P1225" s="251"/>
      <c r="Q1225" s="251"/>
      <c r="R1225" s="251"/>
      <c r="S1225" s="251"/>
      <c r="T1225" s="252"/>
      <c r="AT1225" s="253" t="s">
        <v>185</v>
      </c>
      <c r="AU1225" s="253" t="s">
        <v>87</v>
      </c>
      <c r="AV1225" s="12" t="s">
        <v>24</v>
      </c>
      <c r="AW1225" s="12" t="s">
        <v>41</v>
      </c>
      <c r="AX1225" s="12" t="s">
        <v>78</v>
      </c>
      <c r="AY1225" s="253" t="s">
        <v>168</v>
      </c>
    </row>
    <row r="1226" s="11" customFormat="1">
      <c r="B1226" s="232"/>
      <c r="C1226" s="233"/>
      <c r="D1226" s="234" t="s">
        <v>185</v>
      </c>
      <c r="E1226" s="235" t="s">
        <v>22</v>
      </c>
      <c r="F1226" s="236" t="s">
        <v>1845</v>
      </c>
      <c r="G1226" s="233"/>
      <c r="H1226" s="237">
        <v>4.2629999999999999</v>
      </c>
      <c r="I1226" s="238"/>
      <c r="J1226" s="233"/>
      <c r="K1226" s="233"/>
      <c r="L1226" s="239"/>
      <c r="M1226" s="240"/>
      <c r="N1226" s="241"/>
      <c r="O1226" s="241"/>
      <c r="P1226" s="241"/>
      <c r="Q1226" s="241"/>
      <c r="R1226" s="241"/>
      <c r="S1226" s="241"/>
      <c r="T1226" s="242"/>
      <c r="AT1226" s="243" t="s">
        <v>185</v>
      </c>
      <c r="AU1226" s="243" t="s">
        <v>87</v>
      </c>
      <c r="AV1226" s="11" t="s">
        <v>87</v>
      </c>
      <c r="AW1226" s="11" t="s">
        <v>41</v>
      </c>
      <c r="AX1226" s="11" t="s">
        <v>78</v>
      </c>
      <c r="AY1226" s="243" t="s">
        <v>168</v>
      </c>
    </row>
    <row r="1227" s="12" customFormat="1">
      <c r="B1227" s="244"/>
      <c r="C1227" s="245"/>
      <c r="D1227" s="234" t="s">
        <v>185</v>
      </c>
      <c r="E1227" s="246" t="s">
        <v>22</v>
      </c>
      <c r="F1227" s="247" t="s">
        <v>884</v>
      </c>
      <c r="G1227" s="245"/>
      <c r="H1227" s="246" t="s">
        <v>22</v>
      </c>
      <c r="I1227" s="248"/>
      <c r="J1227" s="245"/>
      <c r="K1227" s="245"/>
      <c r="L1227" s="249"/>
      <c r="M1227" s="250"/>
      <c r="N1227" s="251"/>
      <c r="O1227" s="251"/>
      <c r="P1227" s="251"/>
      <c r="Q1227" s="251"/>
      <c r="R1227" s="251"/>
      <c r="S1227" s="251"/>
      <c r="T1227" s="252"/>
      <c r="AT1227" s="253" t="s">
        <v>185</v>
      </c>
      <c r="AU1227" s="253" t="s">
        <v>87</v>
      </c>
      <c r="AV1227" s="12" t="s">
        <v>24</v>
      </c>
      <c r="AW1227" s="12" t="s">
        <v>41</v>
      </c>
      <c r="AX1227" s="12" t="s">
        <v>78</v>
      </c>
      <c r="AY1227" s="253" t="s">
        <v>168</v>
      </c>
    </row>
    <row r="1228" s="11" customFormat="1">
      <c r="B1228" s="232"/>
      <c r="C1228" s="233"/>
      <c r="D1228" s="234" t="s">
        <v>185</v>
      </c>
      <c r="E1228" s="235" t="s">
        <v>22</v>
      </c>
      <c r="F1228" s="236" t="s">
        <v>1846</v>
      </c>
      <c r="G1228" s="233"/>
      <c r="H1228" s="237">
        <v>13.942</v>
      </c>
      <c r="I1228" s="238"/>
      <c r="J1228" s="233"/>
      <c r="K1228" s="233"/>
      <c r="L1228" s="239"/>
      <c r="M1228" s="240"/>
      <c r="N1228" s="241"/>
      <c r="O1228" s="241"/>
      <c r="P1228" s="241"/>
      <c r="Q1228" s="241"/>
      <c r="R1228" s="241"/>
      <c r="S1228" s="241"/>
      <c r="T1228" s="242"/>
      <c r="AT1228" s="243" t="s">
        <v>185</v>
      </c>
      <c r="AU1228" s="243" t="s">
        <v>87</v>
      </c>
      <c r="AV1228" s="11" t="s">
        <v>87</v>
      </c>
      <c r="AW1228" s="11" t="s">
        <v>41</v>
      </c>
      <c r="AX1228" s="11" t="s">
        <v>78</v>
      </c>
      <c r="AY1228" s="243" t="s">
        <v>168</v>
      </c>
    </row>
    <row r="1229" s="12" customFormat="1">
      <c r="B1229" s="244"/>
      <c r="C1229" s="245"/>
      <c r="D1229" s="234" t="s">
        <v>185</v>
      </c>
      <c r="E1229" s="246" t="s">
        <v>22</v>
      </c>
      <c r="F1229" s="247" t="s">
        <v>886</v>
      </c>
      <c r="G1229" s="245"/>
      <c r="H1229" s="246" t="s">
        <v>22</v>
      </c>
      <c r="I1229" s="248"/>
      <c r="J1229" s="245"/>
      <c r="K1229" s="245"/>
      <c r="L1229" s="249"/>
      <c r="M1229" s="250"/>
      <c r="N1229" s="251"/>
      <c r="O1229" s="251"/>
      <c r="P1229" s="251"/>
      <c r="Q1229" s="251"/>
      <c r="R1229" s="251"/>
      <c r="S1229" s="251"/>
      <c r="T1229" s="252"/>
      <c r="AT1229" s="253" t="s">
        <v>185</v>
      </c>
      <c r="AU1229" s="253" t="s">
        <v>87</v>
      </c>
      <c r="AV1229" s="12" t="s">
        <v>24</v>
      </c>
      <c r="AW1229" s="12" t="s">
        <v>41</v>
      </c>
      <c r="AX1229" s="12" t="s">
        <v>78</v>
      </c>
      <c r="AY1229" s="253" t="s">
        <v>168</v>
      </c>
    </row>
    <row r="1230" s="11" customFormat="1">
      <c r="B1230" s="232"/>
      <c r="C1230" s="233"/>
      <c r="D1230" s="234" t="s">
        <v>185</v>
      </c>
      <c r="E1230" s="235" t="s">
        <v>22</v>
      </c>
      <c r="F1230" s="236" t="s">
        <v>1849</v>
      </c>
      <c r="G1230" s="233"/>
      <c r="H1230" s="237">
        <v>6.79</v>
      </c>
      <c r="I1230" s="238"/>
      <c r="J1230" s="233"/>
      <c r="K1230" s="233"/>
      <c r="L1230" s="239"/>
      <c r="M1230" s="240"/>
      <c r="N1230" s="241"/>
      <c r="O1230" s="241"/>
      <c r="P1230" s="241"/>
      <c r="Q1230" s="241"/>
      <c r="R1230" s="241"/>
      <c r="S1230" s="241"/>
      <c r="T1230" s="242"/>
      <c r="AT1230" s="243" t="s">
        <v>185</v>
      </c>
      <c r="AU1230" s="243" t="s">
        <v>87</v>
      </c>
      <c r="AV1230" s="11" t="s">
        <v>87</v>
      </c>
      <c r="AW1230" s="11" t="s">
        <v>41</v>
      </c>
      <c r="AX1230" s="11" t="s">
        <v>78</v>
      </c>
      <c r="AY1230" s="243" t="s">
        <v>168</v>
      </c>
    </row>
    <row r="1231" s="1" customFormat="1" ht="38.25" customHeight="1">
      <c r="B1231" s="45"/>
      <c r="C1231" s="220" t="s">
        <v>1850</v>
      </c>
      <c r="D1231" s="220" t="s">
        <v>170</v>
      </c>
      <c r="E1231" s="221" t="s">
        <v>1851</v>
      </c>
      <c r="F1231" s="222" t="s">
        <v>1852</v>
      </c>
      <c r="G1231" s="223" t="s">
        <v>247</v>
      </c>
      <c r="H1231" s="224">
        <v>133.01300000000001</v>
      </c>
      <c r="I1231" s="225"/>
      <c r="J1231" s="226">
        <f>ROUND(I1231*H1231,2)</f>
        <v>0</v>
      </c>
      <c r="K1231" s="222" t="s">
        <v>174</v>
      </c>
      <c r="L1231" s="71"/>
      <c r="M1231" s="227" t="s">
        <v>22</v>
      </c>
      <c r="N1231" s="228" t="s">
        <v>49</v>
      </c>
      <c r="O1231" s="46"/>
      <c r="P1231" s="229">
        <f>O1231*H1231</f>
        <v>0</v>
      </c>
      <c r="Q1231" s="229">
        <v>0</v>
      </c>
      <c r="R1231" s="229">
        <f>Q1231*H1231</f>
        <v>0</v>
      </c>
      <c r="S1231" s="229">
        <v>0.055</v>
      </c>
      <c r="T1231" s="230">
        <f>S1231*H1231</f>
        <v>7.315715</v>
      </c>
      <c r="AR1231" s="23" t="s">
        <v>244</v>
      </c>
      <c r="AT1231" s="23" t="s">
        <v>170</v>
      </c>
      <c r="AU1231" s="23" t="s">
        <v>87</v>
      </c>
      <c r="AY1231" s="23" t="s">
        <v>168</v>
      </c>
      <c r="BE1231" s="231">
        <f>IF(N1231="základní",J1231,0)</f>
        <v>0</v>
      </c>
      <c r="BF1231" s="231">
        <f>IF(N1231="snížená",J1231,0)</f>
        <v>0</v>
      </c>
      <c r="BG1231" s="231">
        <f>IF(N1231="zákl. přenesená",J1231,0)</f>
        <v>0</v>
      </c>
      <c r="BH1231" s="231">
        <f>IF(N1231="sníž. přenesená",J1231,0)</f>
        <v>0</v>
      </c>
      <c r="BI1231" s="231">
        <f>IF(N1231="nulová",J1231,0)</f>
        <v>0</v>
      </c>
      <c r="BJ1231" s="23" t="s">
        <v>24</v>
      </c>
      <c r="BK1231" s="231">
        <f>ROUND(I1231*H1231,2)</f>
        <v>0</v>
      </c>
      <c r="BL1231" s="23" t="s">
        <v>244</v>
      </c>
      <c r="BM1231" s="23" t="s">
        <v>1853</v>
      </c>
    </row>
    <row r="1232" s="11" customFormat="1">
      <c r="B1232" s="232"/>
      <c r="C1232" s="233"/>
      <c r="D1232" s="234" t="s">
        <v>185</v>
      </c>
      <c r="E1232" s="235" t="s">
        <v>22</v>
      </c>
      <c r="F1232" s="236" t="s">
        <v>1854</v>
      </c>
      <c r="G1232" s="233"/>
      <c r="H1232" s="237">
        <v>40.5</v>
      </c>
      <c r="I1232" s="238"/>
      <c r="J1232" s="233"/>
      <c r="K1232" s="233"/>
      <c r="L1232" s="239"/>
      <c r="M1232" s="240"/>
      <c r="N1232" s="241"/>
      <c r="O1232" s="241"/>
      <c r="P1232" s="241"/>
      <c r="Q1232" s="241"/>
      <c r="R1232" s="241"/>
      <c r="S1232" s="241"/>
      <c r="T1232" s="242"/>
      <c r="AT1232" s="243" t="s">
        <v>185</v>
      </c>
      <c r="AU1232" s="243" t="s">
        <v>87</v>
      </c>
      <c r="AV1232" s="11" t="s">
        <v>87</v>
      </c>
      <c r="AW1232" s="11" t="s">
        <v>41</v>
      </c>
      <c r="AX1232" s="11" t="s">
        <v>78</v>
      </c>
      <c r="AY1232" s="243" t="s">
        <v>168</v>
      </c>
    </row>
    <row r="1233" s="12" customFormat="1">
      <c r="B1233" s="244"/>
      <c r="C1233" s="245"/>
      <c r="D1233" s="234" t="s">
        <v>185</v>
      </c>
      <c r="E1233" s="246" t="s">
        <v>22</v>
      </c>
      <c r="F1233" s="247" t="s">
        <v>358</v>
      </c>
      <c r="G1233" s="245"/>
      <c r="H1233" s="246" t="s">
        <v>22</v>
      </c>
      <c r="I1233" s="248"/>
      <c r="J1233" s="245"/>
      <c r="K1233" s="245"/>
      <c r="L1233" s="249"/>
      <c r="M1233" s="250"/>
      <c r="N1233" s="251"/>
      <c r="O1233" s="251"/>
      <c r="P1233" s="251"/>
      <c r="Q1233" s="251"/>
      <c r="R1233" s="251"/>
      <c r="S1233" s="251"/>
      <c r="T1233" s="252"/>
      <c r="AT1233" s="253" t="s">
        <v>185</v>
      </c>
      <c r="AU1233" s="253" t="s">
        <v>87</v>
      </c>
      <c r="AV1233" s="12" t="s">
        <v>24</v>
      </c>
      <c r="AW1233" s="12" t="s">
        <v>41</v>
      </c>
      <c r="AX1233" s="12" t="s">
        <v>78</v>
      </c>
      <c r="AY1233" s="253" t="s">
        <v>168</v>
      </c>
    </row>
    <row r="1234" s="11" customFormat="1">
      <c r="B1234" s="232"/>
      <c r="C1234" s="233"/>
      <c r="D1234" s="234" t="s">
        <v>185</v>
      </c>
      <c r="E1234" s="235" t="s">
        <v>22</v>
      </c>
      <c r="F1234" s="236" t="s">
        <v>1855</v>
      </c>
      <c r="G1234" s="233"/>
      <c r="H1234" s="237">
        <v>1.05</v>
      </c>
      <c r="I1234" s="238"/>
      <c r="J1234" s="233"/>
      <c r="K1234" s="233"/>
      <c r="L1234" s="239"/>
      <c r="M1234" s="240"/>
      <c r="N1234" s="241"/>
      <c r="O1234" s="241"/>
      <c r="P1234" s="241"/>
      <c r="Q1234" s="241"/>
      <c r="R1234" s="241"/>
      <c r="S1234" s="241"/>
      <c r="T1234" s="242"/>
      <c r="AT1234" s="243" t="s">
        <v>185</v>
      </c>
      <c r="AU1234" s="243" t="s">
        <v>87</v>
      </c>
      <c r="AV1234" s="11" t="s">
        <v>87</v>
      </c>
      <c r="AW1234" s="11" t="s">
        <v>41</v>
      </c>
      <c r="AX1234" s="11" t="s">
        <v>78</v>
      </c>
      <c r="AY1234" s="243" t="s">
        <v>168</v>
      </c>
    </row>
    <row r="1235" s="12" customFormat="1">
      <c r="B1235" s="244"/>
      <c r="C1235" s="245"/>
      <c r="D1235" s="234" t="s">
        <v>185</v>
      </c>
      <c r="E1235" s="246" t="s">
        <v>22</v>
      </c>
      <c r="F1235" s="247" t="s">
        <v>361</v>
      </c>
      <c r="G1235" s="245"/>
      <c r="H1235" s="246" t="s">
        <v>22</v>
      </c>
      <c r="I1235" s="248"/>
      <c r="J1235" s="245"/>
      <c r="K1235" s="245"/>
      <c r="L1235" s="249"/>
      <c r="M1235" s="250"/>
      <c r="N1235" s="251"/>
      <c r="O1235" s="251"/>
      <c r="P1235" s="251"/>
      <c r="Q1235" s="251"/>
      <c r="R1235" s="251"/>
      <c r="S1235" s="251"/>
      <c r="T1235" s="252"/>
      <c r="AT1235" s="253" t="s">
        <v>185</v>
      </c>
      <c r="AU1235" s="253" t="s">
        <v>87</v>
      </c>
      <c r="AV1235" s="12" t="s">
        <v>24</v>
      </c>
      <c r="AW1235" s="12" t="s">
        <v>41</v>
      </c>
      <c r="AX1235" s="12" t="s">
        <v>78</v>
      </c>
      <c r="AY1235" s="253" t="s">
        <v>168</v>
      </c>
    </row>
    <row r="1236" s="11" customFormat="1">
      <c r="B1236" s="232"/>
      <c r="C1236" s="233"/>
      <c r="D1236" s="234" t="s">
        <v>185</v>
      </c>
      <c r="E1236" s="235" t="s">
        <v>22</v>
      </c>
      <c r="F1236" s="236" t="s">
        <v>1856</v>
      </c>
      <c r="G1236" s="233"/>
      <c r="H1236" s="237">
        <v>8.4380000000000006</v>
      </c>
      <c r="I1236" s="238"/>
      <c r="J1236" s="233"/>
      <c r="K1236" s="233"/>
      <c r="L1236" s="239"/>
      <c r="M1236" s="240"/>
      <c r="N1236" s="241"/>
      <c r="O1236" s="241"/>
      <c r="P1236" s="241"/>
      <c r="Q1236" s="241"/>
      <c r="R1236" s="241"/>
      <c r="S1236" s="241"/>
      <c r="T1236" s="242"/>
      <c r="AT1236" s="243" t="s">
        <v>185</v>
      </c>
      <c r="AU1236" s="243" t="s">
        <v>87</v>
      </c>
      <c r="AV1236" s="11" t="s">
        <v>87</v>
      </c>
      <c r="AW1236" s="11" t="s">
        <v>41</v>
      </c>
      <c r="AX1236" s="11" t="s">
        <v>78</v>
      </c>
      <c r="AY1236" s="243" t="s">
        <v>168</v>
      </c>
    </row>
    <row r="1237" s="11" customFormat="1">
      <c r="B1237" s="232"/>
      <c r="C1237" s="233"/>
      <c r="D1237" s="234" t="s">
        <v>185</v>
      </c>
      <c r="E1237" s="235" t="s">
        <v>22</v>
      </c>
      <c r="F1237" s="236" t="s">
        <v>1857</v>
      </c>
      <c r="G1237" s="233"/>
      <c r="H1237" s="237">
        <v>2.0249999999999999</v>
      </c>
      <c r="I1237" s="238"/>
      <c r="J1237" s="233"/>
      <c r="K1237" s="233"/>
      <c r="L1237" s="239"/>
      <c r="M1237" s="240"/>
      <c r="N1237" s="241"/>
      <c r="O1237" s="241"/>
      <c r="P1237" s="241"/>
      <c r="Q1237" s="241"/>
      <c r="R1237" s="241"/>
      <c r="S1237" s="241"/>
      <c r="T1237" s="242"/>
      <c r="AT1237" s="243" t="s">
        <v>185</v>
      </c>
      <c r="AU1237" s="243" t="s">
        <v>87</v>
      </c>
      <c r="AV1237" s="11" t="s">
        <v>87</v>
      </c>
      <c r="AW1237" s="11" t="s">
        <v>41</v>
      </c>
      <c r="AX1237" s="11" t="s">
        <v>78</v>
      </c>
      <c r="AY1237" s="243" t="s">
        <v>168</v>
      </c>
    </row>
    <row r="1238" s="11" customFormat="1">
      <c r="B1238" s="232"/>
      <c r="C1238" s="233"/>
      <c r="D1238" s="234" t="s">
        <v>185</v>
      </c>
      <c r="E1238" s="235" t="s">
        <v>22</v>
      </c>
      <c r="F1238" s="236" t="s">
        <v>1858</v>
      </c>
      <c r="G1238" s="233"/>
      <c r="H1238" s="237">
        <v>2.8500000000000001</v>
      </c>
      <c r="I1238" s="238"/>
      <c r="J1238" s="233"/>
      <c r="K1238" s="233"/>
      <c r="L1238" s="239"/>
      <c r="M1238" s="240"/>
      <c r="N1238" s="241"/>
      <c r="O1238" s="241"/>
      <c r="P1238" s="241"/>
      <c r="Q1238" s="241"/>
      <c r="R1238" s="241"/>
      <c r="S1238" s="241"/>
      <c r="T1238" s="242"/>
      <c r="AT1238" s="243" t="s">
        <v>185</v>
      </c>
      <c r="AU1238" s="243" t="s">
        <v>87</v>
      </c>
      <c r="AV1238" s="11" t="s">
        <v>87</v>
      </c>
      <c r="AW1238" s="11" t="s">
        <v>41</v>
      </c>
      <c r="AX1238" s="11" t="s">
        <v>78</v>
      </c>
      <c r="AY1238" s="243" t="s">
        <v>168</v>
      </c>
    </row>
    <row r="1239" s="11" customFormat="1">
      <c r="B1239" s="232"/>
      <c r="C1239" s="233"/>
      <c r="D1239" s="234" t="s">
        <v>185</v>
      </c>
      <c r="E1239" s="235" t="s">
        <v>22</v>
      </c>
      <c r="F1239" s="236" t="s">
        <v>1859</v>
      </c>
      <c r="G1239" s="233"/>
      <c r="H1239" s="237">
        <v>3.6000000000000001</v>
      </c>
      <c r="I1239" s="238"/>
      <c r="J1239" s="233"/>
      <c r="K1239" s="233"/>
      <c r="L1239" s="239"/>
      <c r="M1239" s="240"/>
      <c r="N1239" s="241"/>
      <c r="O1239" s="241"/>
      <c r="P1239" s="241"/>
      <c r="Q1239" s="241"/>
      <c r="R1239" s="241"/>
      <c r="S1239" s="241"/>
      <c r="T1239" s="242"/>
      <c r="AT1239" s="243" t="s">
        <v>185</v>
      </c>
      <c r="AU1239" s="243" t="s">
        <v>87</v>
      </c>
      <c r="AV1239" s="11" t="s">
        <v>87</v>
      </c>
      <c r="AW1239" s="11" t="s">
        <v>41</v>
      </c>
      <c r="AX1239" s="11" t="s">
        <v>78</v>
      </c>
      <c r="AY1239" s="243" t="s">
        <v>168</v>
      </c>
    </row>
    <row r="1240" s="11" customFormat="1">
      <c r="B1240" s="232"/>
      <c r="C1240" s="233"/>
      <c r="D1240" s="234" t="s">
        <v>185</v>
      </c>
      <c r="E1240" s="235" t="s">
        <v>22</v>
      </c>
      <c r="F1240" s="236" t="s">
        <v>1860</v>
      </c>
      <c r="G1240" s="233"/>
      <c r="H1240" s="237">
        <v>16.800000000000001</v>
      </c>
      <c r="I1240" s="238"/>
      <c r="J1240" s="233"/>
      <c r="K1240" s="233"/>
      <c r="L1240" s="239"/>
      <c r="M1240" s="240"/>
      <c r="N1240" s="241"/>
      <c r="O1240" s="241"/>
      <c r="P1240" s="241"/>
      <c r="Q1240" s="241"/>
      <c r="R1240" s="241"/>
      <c r="S1240" s="241"/>
      <c r="T1240" s="242"/>
      <c r="AT1240" s="243" t="s">
        <v>185</v>
      </c>
      <c r="AU1240" s="243" t="s">
        <v>87</v>
      </c>
      <c r="AV1240" s="11" t="s">
        <v>87</v>
      </c>
      <c r="AW1240" s="11" t="s">
        <v>41</v>
      </c>
      <c r="AX1240" s="11" t="s">
        <v>78</v>
      </c>
      <c r="AY1240" s="243" t="s">
        <v>168</v>
      </c>
    </row>
    <row r="1241" s="12" customFormat="1">
      <c r="B1241" s="244"/>
      <c r="C1241" s="245"/>
      <c r="D1241" s="234" t="s">
        <v>185</v>
      </c>
      <c r="E1241" s="246" t="s">
        <v>22</v>
      </c>
      <c r="F1241" s="247" t="s">
        <v>1861</v>
      </c>
      <c r="G1241" s="245"/>
      <c r="H1241" s="246" t="s">
        <v>22</v>
      </c>
      <c r="I1241" s="248"/>
      <c r="J1241" s="245"/>
      <c r="K1241" s="245"/>
      <c r="L1241" s="249"/>
      <c r="M1241" s="250"/>
      <c r="N1241" s="251"/>
      <c r="O1241" s="251"/>
      <c r="P1241" s="251"/>
      <c r="Q1241" s="251"/>
      <c r="R1241" s="251"/>
      <c r="S1241" s="251"/>
      <c r="T1241" s="252"/>
      <c r="AT1241" s="253" t="s">
        <v>185</v>
      </c>
      <c r="AU1241" s="253" t="s">
        <v>87</v>
      </c>
      <c r="AV1241" s="12" t="s">
        <v>24</v>
      </c>
      <c r="AW1241" s="12" t="s">
        <v>41</v>
      </c>
      <c r="AX1241" s="12" t="s">
        <v>78</v>
      </c>
      <c r="AY1241" s="253" t="s">
        <v>168</v>
      </c>
    </row>
    <row r="1242" s="11" customFormat="1">
      <c r="B1242" s="232"/>
      <c r="C1242" s="233"/>
      <c r="D1242" s="234" t="s">
        <v>185</v>
      </c>
      <c r="E1242" s="235" t="s">
        <v>22</v>
      </c>
      <c r="F1242" s="236" t="s">
        <v>1862</v>
      </c>
      <c r="G1242" s="233"/>
      <c r="H1242" s="237">
        <v>23.625</v>
      </c>
      <c r="I1242" s="238"/>
      <c r="J1242" s="233"/>
      <c r="K1242" s="233"/>
      <c r="L1242" s="239"/>
      <c r="M1242" s="240"/>
      <c r="N1242" s="241"/>
      <c r="O1242" s="241"/>
      <c r="P1242" s="241"/>
      <c r="Q1242" s="241"/>
      <c r="R1242" s="241"/>
      <c r="S1242" s="241"/>
      <c r="T1242" s="242"/>
      <c r="AT1242" s="243" t="s">
        <v>185</v>
      </c>
      <c r="AU1242" s="243" t="s">
        <v>87</v>
      </c>
      <c r="AV1242" s="11" t="s">
        <v>87</v>
      </c>
      <c r="AW1242" s="11" t="s">
        <v>41</v>
      </c>
      <c r="AX1242" s="11" t="s">
        <v>78</v>
      </c>
      <c r="AY1242" s="243" t="s">
        <v>168</v>
      </c>
    </row>
    <row r="1243" s="11" customFormat="1">
      <c r="B1243" s="232"/>
      <c r="C1243" s="233"/>
      <c r="D1243" s="234" t="s">
        <v>185</v>
      </c>
      <c r="E1243" s="235" t="s">
        <v>22</v>
      </c>
      <c r="F1243" s="236" t="s">
        <v>1863</v>
      </c>
      <c r="G1243" s="233"/>
      <c r="H1243" s="237">
        <v>6.0750000000000002</v>
      </c>
      <c r="I1243" s="238"/>
      <c r="J1243" s="233"/>
      <c r="K1243" s="233"/>
      <c r="L1243" s="239"/>
      <c r="M1243" s="240"/>
      <c r="N1243" s="241"/>
      <c r="O1243" s="241"/>
      <c r="P1243" s="241"/>
      <c r="Q1243" s="241"/>
      <c r="R1243" s="241"/>
      <c r="S1243" s="241"/>
      <c r="T1243" s="242"/>
      <c r="AT1243" s="243" t="s">
        <v>185</v>
      </c>
      <c r="AU1243" s="243" t="s">
        <v>87</v>
      </c>
      <c r="AV1243" s="11" t="s">
        <v>87</v>
      </c>
      <c r="AW1243" s="11" t="s">
        <v>41</v>
      </c>
      <c r="AX1243" s="11" t="s">
        <v>78</v>
      </c>
      <c r="AY1243" s="243" t="s">
        <v>168</v>
      </c>
    </row>
    <row r="1244" s="11" customFormat="1">
      <c r="B1244" s="232"/>
      <c r="C1244" s="233"/>
      <c r="D1244" s="234" t="s">
        <v>185</v>
      </c>
      <c r="E1244" s="235" t="s">
        <v>22</v>
      </c>
      <c r="F1244" s="236" t="s">
        <v>1864</v>
      </c>
      <c r="G1244" s="233"/>
      <c r="H1244" s="237">
        <v>8.5500000000000007</v>
      </c>
      <c r="I1244" s="238"/>
      <c r="J1244" s="233"/>
      <c r="K1244" s="233"/>
      <c r="L1244" s="239"/>
      <c r="M1244" s="240"/>
      <c r="N1244" s="241"/>
      <c r="O1244" s="241"/>
      <c r="P1244" s="241"/>
      <c r="Q1244" s="241"/>
      <c r="R1244" s="241"/>
      <c r="S1244" s="241"/>
      <c r="T1244" s="242"/>
      <c r="AT1244" s="243" t="s">
        <v>185</v>
      </c>
      <c r="AU1244" s="243" t="s">
        <v>87</v>
      </c>
      <c r="AV1244" s="11" t="s">
        <v>87</v>
      </c>
      <c r="AW1244" s="11" t="s">
        <v>41</v>
      </c>
      <c r="AX1244" s="11" t="s">
        <v>78</v>
      </c>
      <c r="AY1244" s="243" t="s">
        <v>168</v>
      </c>
    </row>
    <row r="1245" s="11" customFormat="1">
      <c r="B1245" s="232"/>
      <c r="C1245" s="233"/>
      <c r="D1245" s="234" t="s">
        <v>185</v>
      </c>
      <c r="E1245" s="235" t="s">
        <v>22</v>
      </c>
      <c r="F1245" s="236" t="s">
        <v>1865</v>
      </c>
      <c r="G1245" s="233"/>
      <c r="H1245" s="237">
        <v>2.7000000000000002</v>
      </c>
      <c r="I1245" s="238"/>
      <c r="J1245" s="233"/>
      <c r="K1245" s="233"/>
      <c r="L1245" s="239"/>
      <c r="M1245" s="240"/>
      <c r="N1245" s="241"/>
      <c r="O1245" s="241"/>
      <c r="P1245" s="241"/>
      <c r="Q1245" s="241"/>
      <c r="R1245" s="241"/>
      <c r="S1245" s="241"/>
      <c r="T1245" s="242"/>
      <c r="AT1245" s="243" t="s">
        <v>185</v>
      </c>
      <c r="AU1245" s="243" t="s">
        <v>87</v>
      </c>
      <c r="AV1245" s="11" t="s">
        <v>87</v>
      </c>
      <c r="AW1245" s="11" t="s">
        <v>41</v>
      </c>
      <c r="AX1245" s="11" t="s">
        <v>78</v>
      </c>
      <c r="AY1245" s="243" t="s">
        <v>168</v>
      </c>
    </row>
    <row r="1246" s="11" customFormat="1">
      <c r="B1246" s="232"/>
      <c r="C1246" s="233"/>
      <c r="D1246" s="234" t="s">
        <v>185</v>
      </c>
      <c r="E1246" s="235" t="s">
        <v>22</v>
      </c>
      <c r="F1246" s="236" t="s">
        <v>1860</v>
      </c>
      <c r="G1246" s="233"/>
      <c r="H1246" s="237">
        <v>16.800000000000001</v>
      </c>
      <c r="I1246" s="238"/>
      <c r="J1246" s="233"/>
      <c r="K1246" s="233"/>
      <c r="L1246" s="239"/>
      <c r="M1246" s="240"/>
      <c r="N1246" s="241"/>
      <c r="O1246" s="241"/>
      <c r="P1246" s="241"/>
      <c r="Q1246" s="241"/>
      <c r="R1246" s="241"/>
      <c r="S1246" s="241"/>
      <c r="T1246" s="242"/>
      <c r="AT1246" s="243" t="s">
        <v>185</v>
      </c>
      <c r="AU1246" s="243" t="s">
        <v>87</v>
      </c>
      <c r="AV1246" s="11" t="s">
        <v>87</v>
      </c>
      <c r="AW1246" s="11" t="s">
        <v>41</v>
      </c>
      <c r="AX1246" s="11" t="s">
        <v>78</v>
      </c>
      <c r="AY1246" s="243" t="s">
        <v>168</v>
      </c>
    </row>
    <row r="1247" s="1" customFormat="1" ht="16.5" customHeight="1">
      <c r="B1247" s="45"/>
      <c r="C1247" s="220" t="s">
        <v>1866</v>
      </c>
      <c r="D1247" s="220" t="s">
        <v>170</v>
      </c>
      <c r="E1247" s="221" t="s">
        <v>1867</v>
      </c>
      <c r="F1247" s="222" t="s">
        <v>1868</v>
      </c>
      <c r="G1247" s="223" t="s">
        <v>173</v>
      </c>
      <c r="H1247" s="224">
        <v>2</v>
      </c>
      <c r="I1247" s="225"/>
      <c r="J1247" s="226">
        <f>ROUND(I1247*H1247,2)</f>
        <v>0</v>
      </c>
      <c r="K1247" s="222" t="s">
        <v>174</v>
      </c>
      <c r="L1247" s="71"/>
      <c r="M1247" s="227" t="s">
        <v>22</v>
      </c>
      <c r="N1247" s="228" t="s">
        <v>49</v>
      </c>
      <c r="O1247" s="46"/>
      <c r="P1247" s="229">
        <f>O1247*H1247</f>
        <v>0</v>
      </c>
      <c r="Q1247" s="229">
        <v>0</v>
      </c>
      <c r="R1247" s="229">
        <f>Q1247*H1247</f>
        <v>0</v>
      </c>
      <c r="S1247" s="229">
        <v>0.035220000000000001</v>
      </c>
      <c r="T1247" s="230">
        <f>S1247*H1247</f>
        <v>0.070440000000000003</v>
      </c>
      <c r="AR1247" s="23" t="s">
        <v>244</v>
      </c>
      <c r="AT1247" s="23" t="s">
        <v>170</v>
      </c>
      <c r="AU1247" s="23" t="s">
        <v>87</v>
      </c>
      <c r="AY1247" s="23" t="s">
        <v>168</v>
      </c>
      <c r="BE1247" s="231">
        <f>IF(N1247="základní",J1247,0)</f>
        <v>0</v>
      </c>
      <c r="BF1247" s="231">
        <f>IF(N1247="snížená",J1247,0)</f>
        <v>0</v>
      </c>
      <c r="BG1247" s="231">
        <f>IF(N1247="zákl. přenesená",J1247,0)</f>
        <v>0</v>
      </c>
      <c r="BH1247" s="231">
        <f>IF(N1247="sníž. přenesená",J1247,0)</f>
        <v>0</v>
      </c>
      <c r="BI1247" s="231">
        <f>IF(N1247="nulová",J1247,0)</f>
        <v>0</v>
      </c>
      <c r="BJ1247" s="23" t="s">
        <v>24</v>
      </c>
      <c r="BK1247" s="231">
        <f>ROUND(I1247*H1247,2)</f>
        <v>0</v>
      </c>
      <c r="BL1247" s="23" t="s">
        <v>244</v>
      </c>
      <c r="BM1247" s="23" t="s">
        <v>1869</v>
      </c>
    </row>
    <row r="1248" s="1" customFormat="1" ht="25.5" customHeight="1">
      <c r="B1248" s="45"/>
      <c r="C1248" s="220" t="s">
        <v>1870</v>
      </c>
      <c r="D1248" s="220" t="s">
        <v>170</v>
      </c>
      <c r="E1248" s="221" t="s">
        <v>1871</v>
      </c>
      <c r="F1248" s="222" t="s">
        <v>1872</v>
      </c>
      <c r="G1248" s="223" t="s">
        <v>350</v>
      </c>
      <c r="H1248" s="224">
        <v>150</v>
      </c>
      <c r="I1248" s="225"/>
      <c r="J1248" s="226">
        <f>ROUND(I1248*H1248,2)</f>
        <v>0</v>
      </c>
      <c r="K1248" s="222" t="s">
        <v>22</v>
      </c>
      <c r="L1248" s="71"/>
      <c r="M1248" s="227" t="s">
        <v>22</v>
      </c>
      <c r="N1248" s="228" t="s">
        <v>49</v>
      </c>
      <c r="O1248" s="46"/>
      <c r="P1248" s="229">
        <f>O1248*H1248</f>
        <v>0</v>
      </c>
      <c r="Q1248" s="229">
        <v>0</v>
      </c>
      <c r="R1248" s="229">
        <f>Q1248*H1248</f>
        <v>0</v>
      </c>
      <c r="S1248" s="229">
        <v>0</v>
      </c>
      <c r="T1248" s="230">
        <f>S1248*H1248</f>
        <v>0</v>
      </c>
      <c r="AR1248" s="23" t="s">
        <v>244</v>
      </c>
      <c r="AT1248" s="23" t="s">
        <v>170</v>
      </c>
      <c r="AU1248" s="23" t="s">
        <v>87</v>
      </c>
      <c r="AY1248" s="23" t="s">
        <v>168</v>
      </c>
      <c r="BE1248" s="231">
        <f>IF(N1248="základní",J1248,0)</f>
        <v>0</v>
      </c>
      <c r="BF1248" s="231">
        <f>IF(N1248="snížená",J1248,0)</f>
        <v>0</v>
      </c>
      <c r="BG1248" s="231">
        <f>IF(N1248="zákl. přenesená",J1248,0)</f>
        <v>0</v>
      </c>
      <c r="BH1248" s="231">
        <f>IF(N1248="sníž. přenesená",J1248,0)</f>
        <v>0</v>
      </c>
      <c r="BI1248" s="231">
        <f>IF(N1248="nulová",J1248,0)</f>
        <v>0</v>
      </c>
      <c r="BJ1248" s="23" t="s">
        <v>24</v>
      </c>
      <c r="BK1248" s="231">
        <f>ROUND(I1248*H1248,2)</f>
        <v>0</v>
      </c>
      <c r="BL1248" s="23" t="s">
        <v>244</v>
      </c>
      <c r="BM1248" s="23" t="s">
        <v>1873</v>
      </c>
    </row>
    <row r="1249" s="1" customFormat="1" ht="16.5" customHeight="1">
      <c r="B1249" s="45"/>
      <c r="C1249" s="220" t="s">
        <v>1874</v>
      </c>
      <c r="D1249" s="220" t="s">
        <v>170</v>
      </c>
      <c r="E1249" s="221" t="s">
        <v>1875</v>
      </c>
      <c r="F1249" s="222" t="s">
        <v>1876</v>
      </c>
      <c r="G1249" s="223" t="s">
        <v>350</v>
      </c>
      <c r="H1249" s="224">
        <v>150</v>
      </c>
      <c r="I1249" s="225"/>
      <c r="J1249" s="226">
        <f>ROUND(I1249*H1249,2)</f>
        <v>0</v>
      </c>
      <c r="K1249" s="222" t="s">
        <v>22</v>
      </c>
      <c r="L1249" s="71"/>
      <c r="M1249" s="227" t="s">
        <v>22</v>
      </c>
      <c r="N1249" s="228" t="s">
        <v>49</v>
      </c>
      <c r="O1249" s="46"/>
      <c r="P1249" s="229">
        <f>O1249*H1249</f>
        <v>0</v>
      </c>
      <c r="Q1249" s="229">
        <v>0</v>
      </c>
      <c r="R1249" s="229">
        <f>Q1249*H1249</f>
        <v>0</v>
      </c>
      <c r="S1249" s="229">
        <v>0</v>
      </c>
      <c r="T1249" s="230">
        <f>S1249*H1249</f>
        <v>0</v>
      </c>
      <c r="AR1249" s="23" t="s">
        <v>244</v>
      </c>
      <c r="AT1249" s="23" t="s">
        <v>170</v>
      </c>
      <c r="AU1249" s="23" t="s">
        <v>87</v>
      </c>
      <c r="AY1249" s="23" t="s">
        <v>168</v>
      </c>
      <c r="BE1249" s="231">
        <f>IF(N1249="základní",J1249,0)</f>
        <v>0</v>
      </c>
      <c r="BF1249" s="231">
        <f>IF(N1249="snížená",J1249,0)</f>
        <v>0</v>
      </c>
      <c r="BG1249" s="231">
        <f>IF(N1249="zákl. přenesená",J1249,0)</f>
        <v>0</v>
      </c>
      <c r="BH1249" s="231">
        <f>IF(N1249="sníž. přenesená",J1249,0)</f>
        <v>0</v>
      </c>
      <c r="BI1249" s="231">
        <f>IF(N1249="nulová",J1249,0)</f>
        <v>0</v>
      </c>
      <c r="BJ1249" s="23" t="s">
        <v>24</v>
      </c>
      <c r="BK1249" s="231">
        <f>ROUND(I1249*H1249,2)</f>
        <v>0</v>
      </c>
      <c r="BL1249" s="23" t="s">
        <v>244</v>
      </c>
      <c r="BM1249" s="23" t="s">
        <v>1877</v>
      </c>
    </row>
    <row r="1250" s="10" customFormat="1" ht="29.88" customHeight="1">
      <c r="B1250" s="204"/>
      <c r="C1250" s="205"/>
      <c r="D1250" s="206" t="s">
        <v>77</v>
      </c>
      <c r="E1250" s="218" t="s">
        <v>1878</v>
      </c>
      <c r="F1250" s="218" t="s">
        <v>1879</v>
      </c>
      <c r="G1250" s="205"/>
      <c r="H1250" s="205"/>
      <c r="I1250" s="208"/>
      <c r="J1250" s="219">
        <f>BK1250</f>
        <v>0</v>
      </c>
      <c r="K1250" s="205"/>
      <c r="L1250" s="210"/>
      <c r="M1250" s="211"/>
      <c r="N1250" s="212"/>
      <c r="O1250" s="212"/>
      <c r="P1250" s="213">
        <f>SUM(P1251:P1261)</f>
        <v>0</v>
      </c>
      <c r="Q1250" s="212"/>
      <c r="R1250" s="213">
        <f>SUM(R1251:R1261)</f>
        <v>0</v>
      </c>
      <c r="S1250" s="212"/>
      <c r="T1250" s="214">
        <f>SUM(T1251:T1261)</f>
        <v>0</v>
      </c>
      <c r="AR1250" s="215" t="s">
        <v>24</v>
      </c>
      <c r="AT1250" s="216" t="s">
        <v>77</v>
      </c>
      <c r="AU1250" s="216" t="s">
        <v>24</v>
      </c>
      <c r="AY1250" s="215" t="s">
        <v>168</v>
      </c>
      <c r="BK1250" s="217">
        <f>SUM(BK1251:BK1261)</f>
        <v>0</v>
      </c>
    </row>
    <row r="1251" s="1" customFormat="1" ht="165.75" customHeight="1">
      <c r="B1251" s="45"/>
      <c r="C1251" s="220" t="s">
        <v>1880</v>
      </c>
      <c r="D1251" s="220" t="s">
        <v>170</v>
      </c>
      <c r="E1251" s="221" t="s">
        <v>1881</v>
      </c>
      <c r="F1251" s="222" t="s">
        <v>1882</v>
      </c>
      <c r="G1251" s="223" t="s">
        <v>241</v>
      </c>
      <c r="H1251" s="224">
        <v>199.66300000000001</v>
      </c>
      <c r="I1251" s="225"/>
      <c r="J1251" s="226">
        <f>ROUND(I1251*H1251,2)</f>
        <v>0</v>
      </c>
      <c r="K1251" s="222" t="s">
        <v>174</v>
      </c>
      <c r="L1251" s="71"/>
      <c r="M1251" s="227" t="s">
        <v>22</v>
      </c>
      <c r="N1251" s="228" t="s">
        <v>49</v>
      </c>
      <c r="O1251" s="46"/>
      <c r="P1251" s="229">
        <f>O1251*H1251</f>
        <v>0</v>
      </c>
      <c r="Q1251" s="229">
        <v>0</v>
      </c>
      <c r="R1251" s="229">
        <f>Q1251*H1251</f>
        <v>0</v>
      </c>
      <c r="S1251" s="229">
        <v>0</v>
      </c>
      <c r="T1251" s="230">
        <f>S1251*H1251</f>
        <v>0</v>
      </c>
      <c r="AR1251" s="23" t="s">
        <v>175</v>
      </c>
      <c r="AT1251" s="23" t="s">
        <v>170</v>
      </c>
      <c r="AU1251" s="23" t="s">
        <v>87</v>
      </c>
      <c r="AY1251" s="23" t="s">
        <v>168</v>
      </c>
      <c r="BE1251" s="231">
        <f>IF(N1251="základní",J1251,0)</f>
        <v>0</v>
      </c>
      <c r="BF1251" s="231">
        <f>IF(N1251="snížená",J1251,0)</f>
        <v>0</v>
      </c>
      <c r="BG1251" s="231">
        <f>IF(N1251="zákl. přenesená",J1251,0)</f>
        <v>0</v>
      </c>
      <c r="BH1251" s="231">
        <f>IF(N1251="sníž. přenesená",J1251,0)</f>
        <v>0</v>
      </c>
      <c r="BI1251" s="231">
        <f>IF(N1251="nulová",J1251,0)</f>
        <v>0</v>
      </c>
      <c r="BJ1251" s="23" t="s">
        <v>24</v>
      </c>
      <c r="BK1251" s="231">
        <f>ROUND(I1251*H1251,2)</f>
        <v>0</v>
      </c>
      <c r="BL1251" s="23" t="s">
        <v>175</v>
      </c>
      <c r="BM1251" s="23" t="s">
        <v>1883</v>
      </c>
    </row>
    <row r="1252" s="11" customFormat="1">
      <c r="B1252" s="232"/>
      <c r="C1252" s="233"/>
      <c r="D1252" s="234" t="s">
        <v>185</v>
      </c>
      <c r="E1252" s="235" t="s">
        <v>22</v>
      </c>
      <c r="F1252" s="236" t="s">
        <v>1884</v>
      </c>
      <c r="G1252" s="233"/>
      <c r="H1252" s="237">
        <v>199.66300000000001</v>
      </c>
      <c r="I1252" s="238"/>
      <c r="J1252" s="233"/>
      <c r="K1252" s="233"/>
      <c r="L1252" s="239"/>
      <c r="M1252" s="240"/>
      <c r="N1252" s="241"/>
      <c r="O1252" s="241"/>
      <c r="P1252" s="241"/>
      <c r="Q1252" s="241"/>
      <c r="R1252" s="241"/>
      <c r="S1252" s="241"/>
      <c r="T1252" s="242"/>
      <c r="AT1252" s="243" t="s">
        <v>185</v>
      </c>
      <c r="AU1252" s="243" t="s">
        <v>87</v>
      </c>
      <c r="AV1252" s="11" t="s">
        <v>87</v>
      </c>
      <c r="AW1252" s="11" t="s">
        <v>41</v>
      </c>
      <c r="AX1252" s="11" t="s">
        <v>78</v>
      </c>
      <c r="AY1252" s="243" t="s">
        <v>168</v>
      </c>
    </row>
    <row r="1253" s="1" customFormat="1" ht="38.25" customHeight="1">
      <c r="B1253" s="45"/>
      <c r="C1253" s="220" t="s">
        <v>1885</v>
      </c>
      <c r="D1253" s="220" t="s">
        <v>170</v>
      </c>
      <c r="E1253" s="221" t="s">
        <v>1886</v>
      </c>
      <c r="F1253" s="222" t="s">
        <v>1887</v>
      </c>
      <c r="G1253" s="223" t="s">
        <v>241</v>
      </c>
      <c r="H1253" s="224">
        <v>133.66300000000001</v>
      </c>
      <c r="I1253" s="225"/>
      <c r="J1253" s="226">
        <f>ROUND(I1253*H1253,2)</f>
        <v>0</v>
      </c>
      <c r="K1253" s="222" t="s">
        <v>174</v>
      </c>
      <c r="L1253" s="71"/>
      <c r="M1253" s="227" t="s">
        <v>22</v>
      </c>
      <c r="N1253" s="228" t="s">
        <v>49</v>
      </c>
      <c r="O1253" s="46"/>
      <c r="P1253" s="229">
        <f>O1253*H1253</f>
        <v>0</v>
      </c>
      <c r="Q1253" s="229">
        <v>0</v>
      </c>
      <c r="R1253" s="229">
        <f>Q1253*H1253</f>
        <v>0</v>
      </c>
      <c r="S1253" s="229">
        <v>0</v>
      </c>
      <c r="T1253" s="230">
        <f>S1253*H1253</f>
        <v>0</v>
      </c>
      <c r="AR1253" s="23" t="s">
        <v>175</v>
      </c>
      <c r="AT1253" s="23" t="s">
        <v>170</v>
      </c>
      <c r="AU1253" s="23" t="s">
        <v>87</v>
      </c>
      <c r="AY1253" s="23" t="s">
        <v>168</v>
      </c>
      <c r="BE1253" s="231">
        <f>IF(N1253="základní",J1253,0)</f>
        <v>0</v>
      </c>
      <c r="BF1253" s="231">
        <f>IF(N1253="snížená",J1253,0)</f>
        <v>0</v>
      </c>
      <c r="BG1253" s="231">
        <f>IF(N1253="zákl. přenesená",J1253,0)</f>
        <v>0</v>
      </c>
      <c r="BH1253" s="231">
        <f>IF(N1253="sníž. přenesená",J1253,0)</f>
        <v>0</v>
      </c>
      <c r="BI1253" s="231">
        <f>IF(N1253="nulová",J1253,0)</f>
        <v>0</v>
      </c>
      <c r="BJ1253" s="23" t="s">
        <v>24</v>
      </c>
      <c r="BK1253" s="231">
        <f>ROUND(I1253*H1253,2)</f>
        <v>0</v>
      </c>
      <c r="BL1253" s="23" t="s">
        <v>175</v>
      </c>
      <c r="BM1253" s="23" t="s">
        <v>1888</v>
      </c>
    </row>
    <row r="1254" s="11" customFormat="1">
      <c r="B1254" s="232"/>
      <c r="C1254" s="233"/>
      <c r="D1254" s="234" t="s">
        <v>185</v>
      </c>
      <c r="E1254" s="233"/>
      <c r="F1254" s="236" t="s">
        <v>1889</v>
      </c>
      <c r="G1254" s="233"/>
      <c r="H1254" s="237">
        <v>133.66300000000001</v>
      </c>
      <c r="I1254" s="238"/>
      <c r="J1254" s="233"/>
      <c r="K1254" s="233"/>
      <c r="L1254" s="239"/>
      <c r="M1254" s="240"/>
      <c r="N1254" s="241"/>
      <c r="O1254" s="241"/>
      <c r="P1254" s="241"/>
      <c r="Q1254" s="241"/>
      <c r="R1254" s="241"/>
      <c r="S1254" s="241"/>
      <c r="T1254" s="242"/>
      <c r="AT1254" s="243" t="s">
        <v>185</v>
      </c>
      <c r="AU1254" s="243" t="s">
        <v>87</v>
      </c>
      <c r="AV1254" s="11" t="s">
        <v>87</v>
      </c>
      <c r="AW1254" s="11" t="s">
        <v>6</v>
      </c>
      <c r="AX1254" s="11" t="s">
        <v>24</v>
      </c>
      <c r="AY1254" s="243" t="s">
        <v>168</v>
      </c>
    </row>
    <row r="1255" s="1" customFormat="1" ht="63.75" customHeight="1">
      <c r="B1255" s="45"/>
      <c r="C1255" s="220" t="s">
        <v>1890</v>
      </c>
      <c r="D1255" s="220" t="s">
        <v>170</v>
      </c>
      <c r="E1255" s="221" t="s">
        <v>1891</v>
      </c>
      <c r="F1255" s="222" t="s">
        <v>1892</v>
      </c>
      <c r="G1255" s="223" t="s">
        <v>350</v>
      </c>
      <c r="H1255" s="224">
        <v>11</v>
      </c>
      <c r="I1255" s="225"/>
      <c r="J1255" s="226">
        <f>ROUND(I1255*H1255,2)</f>
        <v>0</v>
      </c>
      <c r="K1255" s="222" t="s">
        <v>174</v>
      </c>
      <c r="L1255" s="71"/>
      <c r="M1255" s="227" t="s">
        <v>22</v>
      </c>
      <c r="N1255" s="228" t="s">
        <v>49</v>
      </c>
      <c r="O1255" s="46"/>
      <c r="P1255" s="229">
        <f>O1255*H1255</f>
        <v>0</v>
      </c>
      <c r="Q1255" s="229">
        <v>0</v>
      </c>
      <c r="R1255" s="229">
        <f>Q1255*H1255</f>
        <v>0</v>
      </c>
      <c r="S1255" s="229">
        <v>0</v>
      </c>
      <c r="T1255" s="230">
        <f>S1255*H1255</f>
        <v>0</v>
      </c>
      <c r="AR1255" s="23" t="s">
        <v>175</v>
      </c>
      <c r="AT1255" s="23" t="s">
        <v>170</v>
      </c>
      <c r="AU1255" s="23" t="s">
        <v>87</v>
      </c>
      <c r="AY1255" s="23" t="s">
        <v>168</v>
      </c>
      <c r="BE1255" s="231">
        <f>IF(N1255="základní",J1255,0)</f>
        <v>0</v>
      </c>
      <c r="BF1255" s="231">
        <f>IF(N1255="snížená",J1255,0)</f>
        <v>0</v>
      </c>
      <c r="BG1255" s="231">
        <f>IF(N1255="zákl. přenesená",J1255,0)</f>
        <v>0</v>
      </c>
      <c r="BH1255" s="231">
        <f>IF(N1255="sníž. přenesená",J1255,0)</f>
        <v>0</v>
      </c>
      <c r="BI1255" s="231">
        <f>IF(N1255="nulová",J1255,0)</f>
        <v>0</v>
      </c>
      <c r="BJ1255" s="23" t="s">
        <v>24</v>
      </c>
      <c r="BK1255" s="231">
        <f>ROUND(I1255*H1255,2)</f>
        <v>0</v>
      </c>
      <c r="BL1255" s="23" t="s">
        <v>175</v>
      </c>
      <c r="BM1255" s="23" t="s">
        <v>1893</v>
      </c>
    </row>
    <row r="1256" s="1" customFormat="1" ht="76.5" customHeight="1">
      <c r="B1256" s="45"/>
      <c r="C1256" s="220" t="s">
        <v>1894</v>
      </c>
      <c r="D1256" s="220" t="s">
        <v>170</v>
      </c>
      <c r="E1256" s="221" t="s">
        <v>1895</v>
      </c>
      <c r="F1256" s="222" t="s">
        <v>1896</v>
      </c>
      <c r="G1256" s="223" t="s">
        <v>350</v>
      </c>
      <c r="H1256" s="224">
        <v>660</v>
      </c>
      <c r="I1256" s="225"/>
      <c r="J1256" s="226">
        <f>ROUND(I1256*H1256,2)</f>
        <v>0</v>
      </c>
      <c r="K1256" s="222" t="s">
        <v>174</v>
      </c>
      <c r="L1256" s="71"/>
      <c r="M1256" s="227" t="s">
        <v>22</v>
      </c>
      <c r="N1256" s="228" t="s">
        <v>49</v>
      </c>
      <c r="O1256" s="46"/>
      <c r="P1256" s="229">
        <f>O1256*H1256</f>
        <v>0</v>
      </c>
      <c r="Q1256" s="229">
        <v>0</v>
      </c>
      <c r="R1256" s="229">
        <f>Q1256*H1256</f>
        <v>0</v>
      </c>
      <c r="S1256" s="229">
        <v>0</v>
      </c>
      <c r="T1256" s="230">
        <f>S1256*H1256</f>
        <v>0</v>
      </c>
      <c r="AR1256" s="23" t="s">
        <v>175</v>
      </c>
      <c r="AT1256" s="23" t="s">
        <v>170</v>
      </c>
      <c r="AU1256" s="23" t="s">
        <v>87</v>
      </c>
      <c r="AY1256" s="23" t="s">
        <v>168</v>
      </c>
      <c r="BE1256" s="231">
        <f>IF(N1256="základní",J1256,0)</f>
        <v>0</v>
      </c>
      <c r="BF1256" s="231">
        <f>IF(N1256="snížená",J1256,0)</f>
        <v>0</v>
      </c>
      <c r="BG1256" s="231">
        <f>IF(N1256="zákl. přenesená",J1256,0)</f>
        <v>0</v>
      </c>
      <c r="BH1256" s="231">
        <f>IF(N1256="sníž. přenesená",J1256,0)</f>
        <v>0</v>
      </c>
      <c r="BI1256" s="231">
        <f>IF(N1256="nulová",J1256,0)</f>
        <v>0</v>
      </c>
      <c r="BJ1256" s="23" t="s">
        <v>24</v>
      </c>
      <c r="BK1256" s="231">
        <f>ROUND(I1256*H1256,2)</f>
        <v>0</v>
      </c>
      <c r="BL1256" s="23" t="s">
        <v>175</v>
      </c>
      <c r="BM1256" s="23" t="s">
        <v>1897</v>
      </c>
    </row>
    <row r="1257" s="11" customFormat="1">
      <c r="B1257" s="232"/>
      <c r="C1257" s="233"/>
      <c r="D1257" s="234" t="s">
        <v>185</v>
      </c>
      <c r="E1257" s="233"/>
      <c r="F1257" s="236" t="s">
        <v>1898</v>
      </c>
      <c r="G1257" s="233"/>
      <c r="H1257" s="237">
        <v>660</v>
      </c>
      <c r="I1257" s="238"/>
      <c r="J1257" s="233"/>
      <c r="K1257" s="233"/>
      <c r="L1257" s="239"/>
      <c r="M1257" s="240"/>
      <c r="N1257" s="241"/>
      <c r="O1257" s="241"/>
      <c r="P1257" s="241"/>
      <c r="Q1257" s="241"/>
      <c r="R1257" s="241"/>
      <c r="S1257" s="241"/>
      <c r="T1257" s="242"/>
      <c r="AT1257" s="243" t="s">
        <v>185</v>
      </c>
      <c r="AU1257" s="243" t="s">
        <v>87</v>
      </c>
      <c r="AV1257" s="11" t="s">
        <v>87</v>
      </c>
      <c r="AW1257" s="11" t="s">
        <v>6</v>
      </c>
      <c r="AX1257" s="11" t="s">
        <v>24</v>
      </c>
      <c r="AY1257" s="243" t="s">
        <v>168</v>
      </c>
    </row>
    <row r="1258" s="1" customFormat="1" ht="25.5" customHeight="1">
      <c r="B1258" s="45"/>
      <c r="C1258" s="220" t="s">
        <v>1899</v>
      </c>
      <c r="D1258" s="220" t="s">
        <v>170</v>
      </c>
      <c r="E1258" s="221" t="s">
        <v>1900</v>
      </c>
      <c r="F1258" s="222" t="s">
        <v>1901</v>
      </c>
      <c r="G1258" s="223" t="s">
        <v>241</v>
      </c>
      <c r="H1258" s="224">
        <v>334.15699999999998</v>
      </c>
      <c r="I1258" s="225"/>
      <c r="J1258" s="226">
        <f>ROUND(I1258*H1258,2)</f>
        <v>0</v>
      </c>
      <c r="K1258" s="222" t="s">
        <v>174</v>
      </c>
      <c r="L1258" s="71"/>
      <c r="M1258" s="227" t="s">
        <v>22</v>
      </c>
      <c r="N1258" s="228" t="s">
        <v>49</v>
      </c>
      <c r="O1258" s="46"/>
      <c r="P1258" s="229">
        <f>O1258*H1258</f>
        <v>0</v>
      </c>
      <c r="Q1258" s="229">
        <v>0</v>
      </c>
      <c r="R1258" s="229">
        <f>Q1258*H1258</f>
        <v>0</v>
      </c>
      <c r="S1258" s="229">
        <v>0</v>
      </c>
      <c r="T1258" s="230">
        <f>S1258*H1258</f>
        <v>0</v>
      </c>
      <c r="AR1258" s="23" t="s">
        <v>175</v>
      </c>
      <c r="AT1258" s="23" t="s">
        <v>170</v>
      </c>
      <c r="AU1258" s="23" t="s">
        <v>87</v>
      </c>
      <c r="AY1258" s="23" t="s">
        <v>168</v>
      </c>
      <c r="BE1258" s="231">
        <f>IF(N1258="základní",J1258,0)</f>
        <v>0</v>
      </c>
      <c r="BF1258" s="231">
        <f>IF(N1258="snížená",J1258,0)</f>
        <v>0</v>
      </c>
      <c r="BG1258" s="231">
        <f>IF(N1258="zákl. přenesená",J1258,0)</f>
        <v>0</v>
      </c>
      <c r="BH1258" s="231">
        <f>IF(N1258="sníž. přenesená",J1258,0)</f>
        <v>0</v>
      </c>
      <c r="BI1258" s="231">
        <f>IF(N1258="nulová",J1258,0)</f>
        <v>0</v>
      </c>
      <c r="BJ1258" s="23" t="s">
        <v>24</v>
      </c>
      <c r="BK1258" s="231">
        <f>ROUND(I1258*H1258,2)</f>
        <v>0</v>
      </c>
      <c r="BL1258" s="23" t="s">
        <v>175</v>
      </c>
      <c r="BM1258" s="23" t="s">
        <v>1902</v>
      </c>
    </row>
    <row r="1259" s="1" customFormat="1" ht="25.5" customHeight="1">
      <c r="B1259" s="45"/>
      <c r="C1259" s="220" t="s">
        <v>1903</v>
      </c>
      <c r="D1259" s="220" t="s">
        <v>170</v>
      </c>
      <c r="E1259" s="221" t="s">
        <v>1904</v>
      </c>
      <c r="F1259" s="222" t="s">
        <v>1905</v>
      </c>
      <c r="G1259" s="223" t="s">
        <v>241</v>
      </c>
      <c r="H1259" s="224">
        <v>4678.1980000000003</v>
      </c>
      <c r="I1259" s="225"/>
      <c r="J1259" s="226">
        <f>ROUND(I1259*H1259,2)</f>
        <v>0</v>
      </c>
      <c r="K1259" s="222" t="s">
        <v>174</v>
      </c>
      <c r="L1259" s="71"/>
      <c r="M1259" s="227" t="s">
        <v>22</v>
      </c>
      <c r="N1259" s="228" t="s">
        <v>49</v>
      </c>
      <c r="O1259" s="46"/>
      <c r="P1259" s="229">
        <f>O1259*H1259</f>
        <v>0</v>
      </c>
      <c r="Q1259" s="229">
        <v>0</v>
      </c>
      <c r="R1259" s="229">
        <f>Q1259*H1259</f>
        <v>0</v>
      </c>
      <c r="S1259" s="229">
        <v>0</v>
      </c>
      <c r="T1259" s="230">
        <f>S1259*H1259</f>
        <v>0</v>
      </c>
      <c r="AR1259" s="23" t="s">
        <v>175</v>
      </c>
      <c r="AT1259" s="23" t="s">
        <v>170</v>
      </c>
      <c r="AU1259" s="23" t="s">
        <v>87</v>
      </c>
      <c r="AY1259" s="23" t="s">
        <v>168</v>
      </c>
      <c r="BE1259" s="231">
        <f>IF(N1259="základní",J1259,0)</f>
        <v>0</v>
      </c>
      <c r="BF1259" s="231">
        <f>IF(N1259="snížená",J1259,0)</f>
        <v>0</v>
      </c>
      <c r="BG1259" s="231">
        <f>IF(N1259="zákl. přenesená",J1259,0)</f>
        <v>0</v>
      </c>
      <c r="BH1259" s="231">
        <f>IF(N1259="sníž. přenesená",J1259,0)</f>
        <v>0</v>
      </c>
      <c r="BI1259" s="231">
        <f>IF(N1259="nulová",J1259,0)</f>
        <v>0</v>
      </c>
      <c r="BJ1259" s="23" t="s">
        <v>24</v>
      </c>
      <c r="BK1259" s="231">
        <f>ROUND(I1259*H1259,2)</f>
        <v>0</v>
      </c>
      <c r="BL1259" s="23" t="s">
        <v>175</v>
      </c>
      <c r="BM1259" s="23" t="s">
        <v>1906</v>
      </c>
    </row>
    <row r="1260" s="11" customFormat="1">
      <c r="B1260" s="232"/>
      <c r="C1260" s="233"/>
      <c r="D1260" s="234" t="s">
        <v>185</v>
      </c>
      <c r="E1260" s="233"/>
      <c r="F1260" s="236" t="s">
        <v>1907</v>
      </c>
      <c r="G1260" s="233"/>
      <c r="H1260" s="237">
        <v>4678.1980000000003</v>
      </c>
      <c r="I1260" s="238"/>
      <c r="J1260" s="233"/>
      <c r="K1260" s="233"/>
      <c r="L1260" s="239"/>
      <c r="M1260" s="240"/>
      <c r="N1260" s="241"/>
      <c r="O1260" s="241"/>
      <c r="P1260" s="241"/>
      <c r="Q1260" s="241"/>
      <c r="R1260" s="241"/>
      <c r="S1260" s="241"/>
      <c r="T1260" s="242"/>
      <c r="AT1260" s="243" t="s">
        <v>185</v>
      </c>
      <c r="AU1260" s="243" t="s">
        <v>87</v>
      </c>
      <c r="AV1260" s="11" t="s">
        <v>87</v>
      </c>
      <c r="AW1260" s="11" t="s">
        <v>6</v>
      </c>
      <c r="AX1260" s="11" t="s">
        <v>24</v>
      </c>
      <c r="AY1260" s="243" t="s">
        <v>168</v>
      </c>
    </row>
    <row r="1261" s="1" customFormat="1" ht="16.5" customHeight="1">
      <c r="B1261" s="45"/>
      <c r="C1261" s="220" t="s">
        <v>1908</v>
      </c>
      <c r="D1261" s="220" t="s">
        <v>170</v>
      </c>
      <c r="E1261" s="221" t="s">
        <v>1909</v>
      </c>
      <c r="F1261" s="222" t="s">
        <v>1910</v>
      </c>
      <c r="G1261" s="223" t="s">
        <v>241</v>
      </c>
      <c r="H1261" s="224">
        <v>334.15699999999998</v>
      </c>
      <c r="I1261" s="225"/>
      <c r="J1261" s="226">
        <f>ROUND(I1261*H1261,2)</f>
        <v>0</v>
      </c>
      <c r="K1261" s="222" t="s">
        <v>174</v>
      </c>
      <c r="L1261" s="71"/>
      <c r="M1261" s="227" t="s">
        <v>22</v>
      </c>
      <c r="N1261" s="228" t="s">
        <v>49</v>
      </c>
      <c r="O1261" s="46"/>
      <c r="P1261" s="229">
        <f>O1261*H1261</f>
        <v>0</v>
      </c>
      <c r="Q1261" s="229">
        <v>0</v>
      </c>
      <c r="R1261" s="229">
        <f>Q1261*H1261</f>
        <v>0</v>
      </c>
      <c r="S1261" s="229">
        <v>0</v>
      </c>
      <c r="T1261" s="230">
        <f>S1261*H1261</f>
        <v>0</v>
      </c>
      <c r="AR1261" s="23" t="s">
        <v>175</v>
      </c>
      <c r="AT1261" s="23" t="s">
        <v>170</v>
      </c>
      <c r="AU1261" s="23" t="s">
        <v>87</v>
      </c>
      <c r="AY1261" s="23" t="s">
        <v>168</v>
      </c>
      <c r="BE1261" s="231">
        <f>IF(N1261="základní",J1261,0)</f>
        <v>0</v>
      </c>
      <c r="BF1261" s="231">
        <f>IF(N1261="snížená",J1261,0)</f>
        <v>0</v>
      </c>
      <c r="BG1261" s="231">
        <f>IF(N1261="zákl. přenesená",J1261,0)</f>
        <v>0</v>
      </c>
      <c r="BH1261" s="231">
        <f>IF(N1261="sníž. přenesená",J1261,0)</f>
        <v>0</v>
      </c>
      <c r="BI1261" s="231">
        <f>IF(N1261="nulová",J1261,0)</f>
        <v>0</v>
      </c>
      <c r="BJ1261" s="23" t="s">
        <v>24</v>
      </c>
      <c r="BK1261" s="231">
        <f>ROUND(I1261*H1261,2)</f>
        <v>0</v>
      </c>
      <c r="BL1261" s="23" t="s">
        <v>175</v>
      </c>
      <c r="BM1261" s="23" t="s">
        <v>1911</v>
      </c>
    </row>
    <row r="1262" s="10" customFormat="1" ht="29.88" customHeight="1">
      <c r="B1262" s="204"/>
      <c r="C1262" s="205"/>
      <c r="D1262" s="206" t="s">
        <v>77</v>
      </c>
      <c r="E1262" s="218" t="s">
        <v>1912</v>
      </c>
      <c r="F1262" s="218" t="s">
        <v>1913</v>
      </c>
      <c r="G1262" s="205"/>
      <c r="H1262" s="205"/>
      <c r="I1262" s="208"/>
      <c r="J1262" s="219">
        <f>BK1262</f>
        <v>0</v>
      </c>
      <c r="K1262" s="205"/>
      <c r="L1262" s="210"/>
      <c r="M1262" s="211"/>
      <c r="N1262" s="212"/>
      <c r="O1262" s="212"/>
      <c r="P1262" s="213">
        <f>P1263</f>
        <v>0</v>
      </c>
      <c r="Q1262" s="212"/>
      <c r="R1262" s="213">
        <f>R1263</f>
        <v>0</v>
      </c>
      <c r="S1262" s="212"/>
      <c r="T1262" s="214">
        <f>T1263</f>
        <v>0</v>
      </c>
      <c r="AR1262" s="215" t="s">
        <v>24</v>
      </c>
      <c r="AT1262" s="216" t="s">
        <v>77</v>
      </c>
      <c r="AU1262" s="216" t="s">
        <v>24</v>
      </c>
      <c r="AY1262" s="215" t="s">
        <v>168</v>
      </c>
      <c r="BK1262" s="217">
        <f>BK1263</f>
        <v>0</v>
      </c>
    </row>
    <row r="1263" s="1" customFormat="1" ht="38.25" customHeight="1">
      <c r="B1263" s="45"/>
      <c r="C1263" s="220" t="s">
        <v>1914</v>
      </c>
      <c r="D1263" s="220" t="s">
        <v>170</v>
      </c>
      <c r="E1263" s="221" t="s">
        <v>1915</v>
      </c>
      <c r="F1263" s="222" t="s">
        <v>1916</v>
      </c>
      <c r="G1263" s="223" t="s">
        <v>241</v>
      </c>
      <c r="H1263" s="224">
        <v>599.29600000000005</v>
      </c>
      <c r="I1263" s="225"/>
      <c r="J1263" s="226">
        <f>ROUND(I1263*H1263,2)</f>
        <v>0</v>
      </c>
      <c r="K1263" s="222" t="s">
        <v>174</v>
      </c>
      <c r="L1263" s="71"/>
      <c r="M1263" s="227" t="s">
        <v>22</v>
      </c>
      <c r="N1263" s="228" t="s">
        <v>49</v>
      </c>
      <c r="O1263" s="46"/>
      <c r="P1263" s="229">
        <f>O1263*H1263</f>
        <v>0</v>
      </c>
      <c r="Q1263" s="229">
        <v>0</v>
      </c>
      <c r="R1263" s="229">
        <f>Q1263*H1263</f>
        <v>0</v>
      </c>
      <c r="S1263" s="229">
        <v>0</v>
      </c>
      <c r="T1263" s="230">
        <f>S1263*H1263</f>
        <v>0</v>
      </c>
      <c r="AR1263" s="23" t="s">
        <v>175</v>
      </c>
      <c r="AT1263" s="23" t="s">
        <v>170</v>
      </c>
      <c r="AU1263" s="23" t="s">
        <v>87</v>
      </c>
      <c r="AY1263" s="23" t="s">
        <v>168</v>
      </c>
      <c r="BE1263" s="231">
        <f>IF(N1263="základní",J1263,0)</f>
        <v>0</v>
      </c>
      <c r="BF1263" s="231">
        <f>IF(N1263="snížená",J1263,0)</f>
        <v>0</v>
      </c>
      <c r="BG1263" s="231">
        <f>IF(N1263="zákl. přenesená",J1263,0)</f>
        <v>0</v>
      </c>
      <c r="BH1263" s="231">
        <f>IF(N1263="sníž. přenesená",J1263,0)</f>
        <v>0</v>
      </c>
      <c r="BI1263" s="231">
        <f>IF(N1263="nulová",J1263,0)</f>
        <v>0</v>
      </c>
      <c r="BJ1263" s="23" t="s">
        <v>24</v>
      </c>
      <c r="BK1263" s="231">
        <f>ROUND(I1263*H1263,2)</f>
        <v>0</v>
      </c>
      <c r="BL1263" s="23" t="s">
        <v>175</v>
      </c>
      <c r="BM1263" s="23" t="s">
        <v>1917</v>
      </c>
    </row>
    <row r="1264" s="10" customFormat="1" ht="37.44" customHeight="1">
      <c r="B1264" s="204"/>
      <c r="C1264" s="205"/>
      <c r="D1264" s="206" t="s">
        <v>77</v>
      </c>
      <c r="E1264" s="207" t="s">
        <v>1918</v>
      </c>
      <c r="F1264" s="207" t="s">
        <v>1919</v>
      </c>
      <c r="G1264" s="205"/>
      <c r="H1264" s="205"/>
      <c r="I1264" s="208"/>
      <c r="J1264" s="209">
        <f>BK1264</f>
        <v>0</v>
      </c>
      <c r="K1264" s="205"/>
      <c r="L1264" s="210"/>
      <c r="M1264" s="211"/>
      <c r="N1264" s="212"/>
      <c r="O1264" s="212"/>
      <c r="P1264" s="213">
        <f>P1265+P1290+P1308+P1369+P1380+P1391+P1410+P1415+P1424+P1427+P1431+P1455+P1474+P1496+P1500+P1503+P1510+P1526+P1531+P1552+P1585+P1610+P1619+P1681+P1730+P1889+P1894+P1925+P1933</f>
        <v>0</v>
      </c>
      <c r="Q1264" s="212"/>
      <c r="R1264" s="213">
        <f>R1265+R1290+R1308+R1369+R1380+R1391+R1410+R1415+R1424+R1427+R1431+R1455+R1474+R1496+R1500+R1503+R1510+R1526+R1531+R1552+R1585+R1610+R1619+R1681+R1730+R1889+R1894+R1925+R1933</f>
        <v>57.779424883623996</v>
      </c>
      <c r="S1264" s="212"/>
      <c r="T1264" s="214">
        <f>T1265+T1290+T1308+T1369+T1380+T1391+T1410+T1415+T1424+T1427+T1431+T1455+T1474+T1496+T1500+T1503+T1510+T1526+T1531+T1552+T1585+T1610+T1619+T1681+T1730+T1889+T1894+T1925+T1933</f>
        <v>53.750877650000007</v>
      </c>
      <c r="AR1264" s="215" t="s">
        <v>87</v>
      </c>
      <c r="AT1264" s="216" t="s">
        <v>77</v>
      </c>
      <c r="AU1264" s="216" t="s">
        <v>78</v>
      </c>
      <c r="AY1264" s="215" t="s">
        <v>168</v>
      </c>
      <c r="BK1264" s="217">
        <f>BK1265+BK1290+BK1308+BK1369+BK1380+BK1391+BK1410+BK1415+BK1424+BK1427+BK1431+BK1455+BK1474+BK1496+BK1500+BK1503+BK1510+BK1526+BK1531+BK1552+BK1585+BK1610+BK1619+BK1681+BK1730+BK1889+BK1894+BK1925+BK1933</f>
        <v>0</v>
      </c>
    </row>
    <row r="1265" s="10" customFormat="1" ht="19.92" customHeight="1">
      <c r="B1265" s="204"/>
      <c r="C1265" s="205"/>
      <c r="D1265" s="206" t="s">
        <v>77</v>
      </c>
      <c r="E1265" s="218" t="s">
        <v>1920</v>
      </c>
      <c r="F1265" s="218" t="s">
        <v>1921</v>
      </c>
      <c r="G1265" s="205"/>
      <c r="H1265" s="205"/>
      <c r="I1265" s="208"/>
      <c r="J1265" s="219">
        <f>BK1265</f>
        <v>0</v>
      </c>
      <c r="K1265" s="205"/>
      <c r="L1265" s="210"/>
      <c r="M1265" s="211"/>
      <c r="N1265" s="212"/>
      <c r="O1265" s="212"/>
      <c r="P1265" s="213">
        <f>SUM(P1266:P1289)</f>
        <v>0</v>
      </c>
      <c r="Q1265" s="212"/>
      <c r="R1265" s="213">
        <f>SUM(R1266:R1289)</f>
        <v>0.27864242000000006</v>
      </c>
      <c r="S1265" s="212"/>
      <c r="T1265" s="214">
        <f>SUM(T1266:T1289)</f>
        <v>0</v>
      </c>
      <c r="AR1265" s="215" t="s">
        <v>87</v>
      </c>
      <c r="AT1265" s="216" t="s">
        <v>77</v>
      </c>
      <c r="AU1265" s="216" t="s">
        <v>24</v>
      </c>
      <c r="AY1265" s="215" t="s">
        <v>168</v>
      </c>
      <c r="BK1265" s="217">
        <f>SUM(BK1266:BK1289)</f>
        <v>0</v>
      </c>
    </row>
    <row r="1266" s="1" customFormat="1" ht="25.5" customHeight="1">
      <c r="B1266" s="45"/>
      <c r="C1266" s="220" t="s">
        <v>1922</v>
      </c>
      <c r="D1266" s="220" t="s">
        <v>170</v>
      </c>
      <c r="E1266" s="221" t="s">
        <v>1923</v>
      </c>
      <c r="F1266" s="222" t="s">
        <v>1924</v>
      </c>
      <c r="G1266" s="223" t="s">
        <v>247</v>
      </c>
      <c r="H1266" s="224">
        <v>61.582999999999998</v>
      </c>
      <c r="I1266" s="225"/>
      <c r="J1266" s="226">
        <f>ROUND(I1266*H1266,2)</f>
        <v>0</v>
      </c>
      <c r="K1266" s="222" t="s">
        <v>174</v>
      </c>
      <c r="L1266" s="71"/>
      <c r="M1266" s="227" t="s">
        <v>22</v>
      </c>
      <c r="N1266" s="228" t="s">
        <v>49</v>
      </c>
      <c r="O1266" s="46"/>
      <c r="P1266" s="229">
        <f>O1266*H1266</f>
        <v>0</v>
      </c>
      <c r="Q1266" s="229">
        <v>0</v>
      </c>
      <c r="R1266" s="229">
        <f>Q1266*H1266</f>
        <v>0</v>
      </c>
      <c r="S1266" s="229">
        <v>0</v>
      </c>
      <c r="T1266" s="230">
        <f>S1266*H1266</f>
        <v>0</v>
      </c>
      <c r="AR1266" s="23" t="s">
        <v>244</v>
      </c>
      <c r="AT1266" s="23" t="s">
        <v>170</v>
      </c>
      <c r="AU1266" s="23" t="s">
        <v>87</v>
      </c>
      <c r="AY1266" s="23" t="s">
        <v>168</v>
      </c>
      <c r="BE1266" s="231">
        <f>IF(N1266="základní",J1266,0)</f>
        <v>0</v>
      </c>
      <c r="BF1266" s="231">
        <f>IF(N1266="snížená",J1266,0)</f>
        <v>0</v>
      </c>
      <c r="BG1266" s="231">
        <f>IF(N1266="zákl. přenesená",J1266,0)</f>
        <v>0</v>
      </c>
      <c r="BH1266" s="231">
        <f>IF(N1266="sníž. přenesená",J1266,0)</f>
        <v>0</v>
      </c>
      <c r="BI1266" s="231">
        <f>IF(N1266="nulová",J1266,0)</f>
        <v>0</v>
      </c>
      <c r="BJ1266" s="23" t="s">
        <v>24</v>
      </c>
      <c r="BK1266" s="231">
        <f>ROUND(I1266*H1266,2)</f>
        <v>0</v>
      </c>
      <c r="BL1266" s="23" t="s">
        <v>244</v>
      </c>
      <c r="BM1266" s="23" t="s">
        <v>1925</v>
      </c>
    </row>
    <row r="1267" s="11" customFormat="1">
      <c r="B1267" s="232"/>
      <c r="C1267" s="233"/>
      <c r="D1267" s="234" t="s">
        <v>185</v>
      </c>
      <c r="E1267" s="235" t="s">
        <v>22</v>
      </c>
      <c r="F1267" s="236" t="s">
        <v>1926</v>
      </c>
      <c r="G1267" s="233"/>
      <c r="H1267" s="237">
        <v>57.953000000000003</v>
      </c>
      <c r="I1267" s="238"/>
      <c r="J1267" s="233"/>
      <c r="K1267" s="233"/>
      <c r="L1267" s="239"/>
      <c r="M1267" s="240"/>
      <c r="N1267" s="241"/>
      <c r="O1267" s="241"/>
      <c r="P1267" s="241"/>
      <c r="Q1267" s="241"/>
      <c r="R1267" s="241"/>
      <c r="S1267" s="241"/>
      <c r="T1267" s="242"/>
      <c r="AT1267" s="243" t="s">
        <v>185</v>
      </c>
      <c r="AU1267" s="243" t="s">
        <v>87</v>
      </c>
      <c r="AV1267" s="11" t="s">
        <v>87</v>
      </c>
      <c r="AW1267" s="11" t="s">
        <v>41</v>
      </c>
      <c r="AX1267" s="11" t="s">
        <v>78</v>
      </c>
      <c r="AY1267" s="243" t="s">
        <v>168</v>
      </c>
    </row>
    <row r="1268" s="11" customFormat="1">
      <c r="B1268" s="232"/>
      <c r="C1268" s="233"/>
      <c r="D1268" s="234" t="s">
        <v>185</v>
      </c>
      <c r="E1268" s="235" t="s">
        <v>22</v>
      </c>
      <c r="F1268" s="236" t="s">
        <v>1927</v>
      </c>
      <c r="G1268" s="233"/>
      <c r="H1268" s="237">
        <v>3.6299999999999999</v>
      </c>
      <c r="I1268" s="238"/>
      <c r="J1268" s="233"/>
      <c r="K1268" s="233"/>
      <c r="L1268" s="239"/>
      <c r="M1268" s="240"/>
      <c r="N1268" s="241"/>
      <c r="O1268" s="241"/>
      <c r="P1268" s="241"/>
      <c r="Q1268" s="241"/>
      <c r="R1268" s="241"/>
      <c r="S1268" s="241"/>
      <c r="T1268" s="242"/>
      <c r="AT1268" s="243" t="s">
        <v>185</v>
      </c>
      <c r="AU1268" s="243" t="s">
        <v>87</v>
      </c>
      <c r="AV1268" s="11" t="s">
        <v>87</v>
      </c>
      <c r="AW1268" s="11" t="s">
        <v>41</v>
      </c>
      <c r="AX1268" s="11" t="s">
        <v>78</v>
      </c>
      <c r="AY1268" s="243" t="s">
        <v>168</v>
      </c>
    </row>
    <row r="1269" s="1" customFormat="1" ht="16.5" customHeight="1">
      <c r="B1269" s="45"/>
      <c r="C1269" s="254" t="s">
        <v>1928</v>
      </c>
      <c r="D1269" s="254" t="s">
        <v>460</v>
      </c>
      <c r="E1269" s="255" t="s">
        <v>1929</v>
      </c>
      <c r="F1269" s="256" t="s">
        <v>1930</v>
      </c>
      <c r="G1269" s="257" t="s">
        <v>1931</v>
      </c>
      <c r="H1269" s="258">
        <v>230.93700000000001</v>
      </c>
      <c r="I1269" s="259"/>
      <c r="J1269" s="260">
        <f>ROUND(I1269*H1269,2)</f>
        <v>0</v>
      </c>
      <c r="K1269" s="256" t="s">
        <v>174</v>
      </c>
      <c r="L1269" s="261"/>
      <c r="M1269" s="262" t="s">
        <v>22</v>
      </c>
      <c r="N1269" s="263" t="s">
        <v>49</v>
      </c>
      <c r="O1269" s="46"/>
      <c r="P1269" s="229">
        <f>O1269*H1269</f>
        <v>0</v>
      </c>
      <c r="Q1269" s="229">
        <v>0.001</v>
      </c>
      <c r="R1269" s="229">
        <f>Q1269*H1269</f>
        <v>0.230937</v>
      </c>
      <c r="S1269" s="229">
        <v>0</v>
      </c>
      <c r="T1269" s="230">
        <f>S1269*H1269</f>
        <v>0</v>
      </c>
      <c r="AR1269" s="23" t="s">
        <v>337</v>
      </c>
      <c r="AT1269" s="23" t="s">
        <v>460</v>
      </c>
      <c r="AU1269" s="23" t="s">
        <v>87</v>
      </c>
      <c r="AY1269" s="23" t="s">
        <v>168</v>
      </c>
      <c r="BE1269" s="231">
        <f>IF(N1269="základní",J1269,0)</f>
        <v>0</v>
      </c>
      <c r="BF1269" s="231">
        <f>IF(N1269="snížená",J1269,0)</f>
        <v>0</v>
      </c>
      <c r="BG1269" s="231">
        <f>IF(N1269="zákl. přenesená",J1269,0)</f>
        <v>0</v>
      </c>
      <c r="BH1269" s="231">
        <f>IF(N1269="sníž. přenesená",J1269,0)</f>
        <v>0</v>
      </c>
      <c r="BI1269" s="231">
        <f>IF(N1269="nulová",J1269,0)</f>
        <v>0</v>
      </c>
      <c r="BJ1269" s="23" t="s">
        <v>24</v>
      </c>
      <c r="BK1269" s="231">
        <f>ROUND(I1269*H1269,2)</f>
        <v>0</v>
      </c>
      <c r="BL1269" s="23" t="s">
        <v>244</v>
      </c>
      <c r="BM1269" s="23" t="s">
        <v>1932</v>
      </c>
    </row>
    <row r="1270" s="11" customFormat="1">
      <c r="B1270" s="232"/>
      <c r="C1270" s="233"/>
      <c r="D1270" s="234" t="s">
        <v>185</v>
      </c>
      <c r="E1270" s="235" t="s">
        <v>22</v>
      </c>
      <c r="F1270" s="236" t="s">
        <v>1933</v>
      </c>
      <c r="G1270" s="233"/>
      <c r="H1270" s="237">
        <v>153.958</v>
      </c>
      <c r="I1270" s="238"/>
      <c r="J1270" s="233"/>
      <c r="K1270" s="233"/>
      <c r="L1270" s="239"/>
      <c r="M1270" s="240"/>
      <c r="N1270" s="241"/>
      <c r="O1270" s="241"/>
      <c r="P1270" s="241"/>
      <c r="Q1270" s="241"/>
      <c r="R1270" s="241"/>
      <c r="S1270" s="241"/>
      <c r="T1270" s="242"/>
      <c r="AT1270" s="243" t="s">
        <v>185</v>
      </c>
      <c r="AU1270" s="243" t="s">
        <v>87</v>
      </c>
      <c r="AV1270" s="11" t="s">
        <v>87</v>
      </c>
      <c r="AW1270" s="11" t="s">
        <v>41</v>
      </c>
      <c r="AX1270" s="11" t="s">
        <v>24</v>
      </c>
      <c r="AY1270" s="243" t="s">
        <v>168</v>
      </c>
    </row>
    <row r="1271" s="11" customFormat="1">
      <c r="B1271" s="232"/>
      <c r="C1271" s="233"/>
      <c r="D1271" s="234" t="s">
        <v>185</v>
      </c>
      <c r="E1271" s="233"/>
      <c r="F1271" s="236" t="s">
        <v>1934</v>
      </c>
      <c r="G1271" s="233"/>
      <c r="H1271" s="237">
        <v>230.93700000000001</v>
      </c>
      <c r="I1271" s="238"/>
      <c r="J1271" s="233"/>
      <c r="K1271" s="233"/>
      <c r="L1271" s="239"/>
      <c r="M1271" s="240"/>
      <c r="N1271" s="241"/>
      <c r="O1271" s="241"/>
      <c r="P1271" s="241"/>
      <c r="Q1271" s="241"/>
      <c r="R1271" s="241"/>
      <c r="S1271" s="241"/>
      <c r="T1271" s="242"/>
      <c r="AT1271" s="243" t="s">
        <v>185</v>
      </c>
      <c r="AU1271" s="243" t="s">
        <v>87</v>
      </c>
      <c r="AV1271" s="11" t="s">
        <v>87</v>
      </c>
      <c r="AW1271" s="11" t="s">
        <v>6</v>
      </c>
      <c r="AX1271" s="11" t="s">
        <v>24</v>
      </c>
      <c r="AY1271" s="243" t="s">
        <v>168</v>
      </c>
    </row>
    <row r="1272" s="1" customFormat="1" ht="25.5" customHeight="1">
      <c r="B1272" s="45"/>
      <c r="C1272" s="220" t="s">
        <v>1935</v>
      </c>
      <c r="D1272" s="220" t="s">
        <v>170</v>
      </c>
      <c r="E1272" s="221" t="s">
        <v>1936</v>
      </c>
      <c r="F1272" s="222" t="s">
        <v>1937</v>
      </c>
      <c r="G1272" s="223" t="s">
        <v>247</v>
      </c>
      <c r="H1272" s="224">
        <v>61.582999999999998</v>
      </c>
      <c r="I1272" s="225"/>
      <c r="J1272" s="226">
        <f>ROUND(I1272*H1272,2)</f>
        <v>0</v>
      </c>
      <c r="K1272" s="222" t="s">
        <v>174</v>
      </c>
      <c r="L1272" s="71"/>
      <c r="M1272" s="227" t="s">
        <v>22</v>
      </c>
      <c r="N1272" s="228" t="s">
        <v>49</v>
      </c>
      <c r="O1272" s="46"/>
      <c r="P1272" s="229">
        <f>O1272*H1272</f>
        <v>0</v>
      </c>
      <c r="Q1272" s="229">
        <v>0</v>
      </c>
      <c r="R1272" s="229">
        <f>Q1272*H1272</f>
        <v>0</v>
      </c>
      <c r="S1272" s="229">
        <v>0</v>
      </c>
      <c r="T1272" s="230">
        <f>S1272*H1272</f>
        <v>0</v>
      </c>
      <c r="AR1272" s="23" t="s">
        <v>244</v>
      </c>
      <c r="AT1272" s="23" t="s">
        <v>170</v>
      </c>
      <c r="AU1272" s="23" t="s">
        <v>87</v>
      </c>
      <c r="AY1272" s="23" t="s">
        <v>168</v>
      </c>
      <c r="BE1272" s="231">
        <f>IF(N1272="základní",J1272,0)</f>
        <v>0</v>
      </c>
      <c r="BF1272" s="231">
        <f>IF(N1272="snížená",J1272,0)</f>
        <v>0</v>
      </c>
      <c r="BG1272" s="231">
        <f>IF(N1272="zákl. přenesená",J1272,0)</f>
        <v>0</v>
      </c>
      <c r="BH1272" s="231">
        <f>IF(N1272="sníž. přenesená",J1272,0)</f>
        <v>0</v>
      </c>
      <c r="BI1272" s="231">
        <f>IF(N1272="nulová",J1272,0)</f>
        <v>0</v>
      </c>
      <c r="BJ1272" s="23" t="s">
        <v>24</v>
      </c>
      <c r="BK1272" s="231">
        <f>ROUND(I1272*H1272,2)</f>
        <v>0</v>
      </c>
      <c r="BL1272" s="23" t="s">
        <v>244</v>
      </c>
      <c r="BM1272" s="23" t="s">
        <v>1938</v>
      </c>
    </row>
    <row r="1273" s="12" customFormat="1">
      <c r="B1273" s="244"/>
      <c r="C1273" s="245"/>
      <c r="D1273" s="234" t="s">
        <v>185</v>
      </c>
      <c r="E1273" s="246" t="s">
        <v>22</v>
      </c>
      <c r="F1273" s="247" t="s">
        <v>1939</v>
      </c>
      <c r="G1273" s="245"/>
      <c r="H1273" s="246" t="s">
        <v>22</v>
      </c>
      <c r="I1273" s="248"/>
      <c r="J1273" s="245"/>
      <c r="K1273" s="245"/>
      <c r="L1273" s="249"/>
      <c r="M1273" s="250"/>
      <c r="N1273" s="251"/>
      <c r="O1273" s="251"/>
      <c r="P1273" s="251"/>
      <c r="Q1273" s="251"/>
      <c r="R1273" s="251"/>
      <c r="S1273" s="251"/>
      <c r="T1273" s="252"/>
      <c r="AT1273" s="253" t="s">
        <v>185</v>
      </c>
      <c r="AU1273" s="253" t="s">
        <v>87</v>
      </c>
      <c r="AV1273" s="12" t="s">
        <v>24</v>
      </c>
      <c r="AW1273" s="12" t="s">
        <v>41</v>
      </c>
      <c r="AX1273" s="12" t="s">
        <v>78</v>
      </c>
      <c r="AY1273" s="253" t="s">
        <v>168</v>
      </c>
    </row>
    <row r="1274" s="11" customFormat="1">
      <c r="B1274" s="232"/>
      <c r="C1274" s="233"/>
      <c r="D1274" s="234" t="s">
        <v>185</v>
      </c>
      <c r="E1274" s="235" t="s">
        <v>22</v>
      </c>
      <c r="F1274" s="236" t="s">
        <v>1926</v>
      </c>
      <c r="G1274" s="233"/>
      <c r="H1274" s="237">
        <v>57.953000000000003</v>
      </c>
      <c r="I1274" s="238"/>
      <c r="J1274" s="233"/>
      <c r="K1274" s="233"/>
      <c r="L1274" s="239"/>
      <c r="M1274" s="240"/>
      <c r="N1274" s="241"/>
      <c r="O1274" s="241"/>
      <c r="P1274" s="241"/>
      <c r="Q1274" s="241"/>
      <c r="R1274" s="241"/>
      <c r="S1274" s="241"/>
      <c r="T1274" s="242"/>
      <c r="AT1274" s="243" t="s">
        <v>185</v>
      </c>
      <c r="AU1274" s="243" t="s">
        <v>87</v>
      </c>
      <c r="AV1274" s="11" t="s">
        <v>87</v>
      </c>
      <c r="AW1274" s="11" t="s">
        <v>41</v>
      </c>
      <c r="AX1274" s="11" t="s">
        <v>78</v>
      </c>
      <c r="AY1274" s="243" t="s">
        <v>168</v>
      </c>
    </row>
    <row r="1275" s="12" customFormat="1">
      <c r="B1275" s="244"/>
      <c r="C1275" s="245"/>
      <c r="D1275" s="234" t="s">
        <v>185</v>
      </c>
      <c r="E1275" s="246" t="s">
        <v>22</v>
      </c>
      <c r="F1275" s="247" t="s">
        <v>1940</v>
      </c>
      <c r="G1275" s="245"/>
      <c r="H1275" s="246" t="s">
        <v>22</v>
      </c>
      <c r="I1275" s="248"/>
      <c r="J1275" s="245"/>
      <c r="K1275" s="245"/>
      <c r="L1275" s="249"/>
      <c r="M1275" s="250"/>
      <c r="N1275" s="251"/>
      <c r="O1275" s="251"/>
      <c r="P1275" s="251"/>
      <c r="Q1275" s="251"/>
      <c r="R1275" s="251"/>
      <c r="S1275" s="251"/>
      <c r="T1275" s="252"/>
      <c r="AT1275" s="253" t="s">
        <v>185</v>
      </c>
      <c r="AU1275" s="253" t="s">
        <v>87</v>
      </c>
      <c r="AV1275" s="12" t="s">
        <v>24</v>
      </c>
      <c r="AW1275" s="12" t="s">
        <v>41</v>
      </c>
      <c r="AX1275" s="12" t="s">
        <v>78</v>
      </c>
      <c r="AY1275" s="253" t="s">
        <v>168</v>
      </c>
    </row>
    <row r="1276" s="11" customFormat="1">
      <c r="B1276" s="232"/>
      <c r="C1276" s="233"/>
      <c r="D1276" s="234" t="s">
        <v>185</v>
      </c>
      <c r="E1276" s="235" t="s">
        <v>22</v>
      </c>
      <c r="F1276" s="236" t="s">
        <v>1927</v>
      </c>
      <c r="G1276" s="233"/>
      <c r="H1276" s="237">
        <v>3.6299999999999999</v>
      </c>
      <c r="I1276" s="238"/>
      <c r="J1276" s="233"/>
      <c r="K1276" s="233"/>
      <c r="L1276" s="239"/>
      <c r="M1276" s="240"/>
      <c r="N1276" s="241"/>
      <c r="O1276" s="241"/>
      <c r="P1276" s="241"/>
      <c r="Q1276" s="241"/>
      <c r="R1276" s="241"/>
      <c r="S1276" s="241"/>
      <c r="T1276" s="242"/>
      <c r="AT1276" s="243" t="s">
        <v>185</v>
      </c>
      <c r="AU1276" s="243" t="s">
        <v>87</v>
      </c>
      <c r="AV1276" s="11" t="s">
        <v>87</v>
      </c>
      <c r="AW1276" s="11" t="s">
        <v>41</v>
      </c>
      <c r="AX1276" s="11" t="s">
        <v>78</v>
      </c>
      <c r="AY1276" s="243" t="s">
        <v>168</v>
      </c>
    </row>
    <row r="1277" s="1" customFormat="1" ht="38.25" customHeight="1">
      <c r="B1277" s="45"/>
      <c r="C1277" s="254" t="s">
        <v>1941</v>
      </c>
      <c r="D1277" s="254" t="s">
        <v>460</v>
      </c>
      <c r="E1277" s="255" t="s">
        <v>1942</v>
      </c>
      <c r="F1277" s="256" t="s">
        <v>1943</v>
      </c>
      <c r="G1277" s="257" t="s">
        <v>241</v>
      </c>
      <c r="H1277" s="258">
        <v>0.027</v>
      </c>
      <c r="I1277" s="259"/>
      <c r="J1277" s="260">
        <f>ROUND(I1277*H1277,2)</f>
        <v>0</v>
      </c>
      <c r="K1277" s="256" t="s">
        <v>174</v>
      </c>
      <c r="L1277" s="261"/>
      <c r="M1277" s="262" t="s">
        <v>22</v>
      </c>
      <c r="N1277" s="263" t="s">
        <v>49</v>
      </c>
      <c r="O1277" s="46"/>
      <c r="P1277" s="229">
        <f>O1277*H1277</f>
        <v>0</v>
      </c>
      <c r="Q1277" s="229">
        <v>1</v>
      </c>
      <c r="R1277" s="229">
        <f>Q1277*H1277</f>
        <v>0.027</v>
      </c>
      <c r="S1277" s="229">
        <v>0</v>
      </c>
      <c r="T1277" s="230">
        <f>S1277*H1277</f>
        <v>0</v>
      </c>
      <c r="AR1277" s="23" t="s">
        <v>337</v>
      </c>
      <c r="AT1277" s="23" t="s">
        <v>460</v>
      </c>
      <c r="AU1277" s="23" t="s">
        <v>87</v>
      </c>
      <c r="AY1277" s="23" t="s">
        <v>168</v>
      </c>
      <c r="BE1277" s="231">
        <f>IF(N1277="základní",J1277,0)</f>
        <v>0</v>
      </c>
      <c r="BF1277" s="231">
        <f>IF(N1277="snížená",J1277,0)</f>
        <v>0</v>
      </c>
      <c r="BG1277" s="231">
        <f>IF(N1277="zákl. přenesená",J1277,0)</f>
        <v>0</v>
      </c>
      <c r="BH1277" s="231">
        <f>IF(N1277="sníž. přenesená",J1277,0)</f>
        <v>0</v>
      </c>
      <c r="BI1277" s="231">
        <f>IF(N1277="nulová",J1277,0)</f>
        <v>0</v>
      </c>
      <c r="BJ1277" s="23" t="s">
        <v>24</v>
      </c>
      <c r="BK1277" s="231">
        <f>ROUND(I1277*H1277,2)</f>
        <v>0</v>
      </c>
      <c r="BL1277" s="23" t="s">
        <v>244</v>
      </c>
      <c r="BM1277" s="23" t="s">
        <v>1944</v>
      </c>
    </row>
    <row r="1278" s="1" customFormat="1">
      <c r="B1278" s="45"/>
      <c r="C1278" s="73"/>
      <c r="D1278" s="234" t="s">
        <v>464</v>
      </c>
      <c r="E1278" s="73"/>
      <c r="F1278" s="264" t="s">
        <v>1945</v>
      </c>
      <c r="G1278" s="73"/>
      <c r="H1278" s="73"/>
      <c r="I1278" s="190"/>
      <c r="J1278" s="73"/>
      <c r="K1278" s="73"/>
      <c r="L1278" s="71"/>
      <c r="M1278" s="265"/>
      <c r="N1278" s="46"/>
      <c r="O1278" s="46"/>
      <c r="P1278" s="46"/>
      <c r="Q1278" s="46"/>
      <c r="R1278" s="46"/>
      <c r="S1278" s="46"/>
      <c r="T1278" s="94"/>
      <c r="AT1278" s="23" t="s">
        <v>464</v>
      </c>
      <c r="AU1278" s="23" t="s">
        <v>87</v>
      </c>
    </row>
    <row r="1279" s="11" customFormat="1">
      <c r="B1279" s="232"/>
      <c r="C1279" s="233"/>
      <c r="D1279" s="234" t="s">
        <v>185</v>
      </c>
      <c r="E1279" s="235" t="s">
        <v>22</v>
      </c>
      <c r="F1279" s="236" t="s">
        <v>1946</v>
      </c>
      <c r="G1279" s="233"/>
      <c r="H1279" s="237">
        <v>0.027</v>
      </c>
      <c r="I1279" s="238"/>
      <c r="J1279" s="233"/>
      <c r="K1279" s="233"/>
      <c r="L1279" s="239"/>
      <c r="M1279" s="240"/>
      <c r="N1279" s="241"/>
      <c r="O1279" s="241"/>
      <c r="P1279" s="241"/>
      <c r="Q1279" s="241"/>
      <c r="R1279" s="241"/>
      <c r="S1279" s="241"/>
      <c r="T1279" s="242"/>
      <c r="AT1279" s="243" t="s">
        <v>185</v>
      </c>
      <c r="AU1279" s="243" t="s">
        <v>87</v>
      </c>
      <c r="AV1279" s="11" t="s">
        <v>87</v>
      </c>
      <c r="AW1279" s="11" t="s">
        <v>41</v>
      </c>
      <c r="AX1279" s="11" t="s">
        <v>78</v>
      </c>
      <c r="AY1279" s="243" t="s">
        <v>168</v>
      </c>
    </row>
    <row r="1280" s="1" customFormat="1" ht="25.5" customHeight="1">
      <c r="B1280" s="45"/>
      <c r="C1280" s="220" t="s">
        <v>1947</v>
      </c>
      <c r="D1280" s="220" t="s">
        <v>170</v>
      </c>
      <c r="E1280" s="221" t="s">
        <v>1948</v>
      </c>
      <c r="F1280" s="222" t="s">
        <v>1949</v>
      </c>
      <c r="G1280" s="223" t="s">
        <v>247</v>
      </c>
      <c r="H1280" s="224">
        <v>16.82</v>
      </c>
      <c r="I1280" s="225"/>
      <c r="J1280" s="226">
        <f>ROUND(I1280*H1280,2)</f>
        <v>0</v>
      </c>
      <c r="K1280" s="222" t="s">
        <v>174</v>
      </c>
      <c r="L1280" s="71"/>
      <c r="M1280" s="227" t="s">
        <v>22</v>
      </c>
      <c r="N1280" s="228" t="s">
        <v>49</v>
      </c>
      <c r="O1280" s="46"/>
      <c r="P1280" s="229">
        <f>O1280*H1280</f>
        <v>0</v>
      </c>
      <c r="Q1280" s="229">
        <v>0</v>
      </c>
      <c r="R1280" s="229">
        <f>Q1280*H1280</f>
        <v>0</v>
      </c>
      <c r="S1280" s="229">
        <v>0</v>
      </c>
      <c r="T1280" s="230">
        <f>S1280*H1280</f>
        <v>0</v>
      </c>
      <c r="AR1280" s="23" t="s">
        <v>244</v>
      </c>
      <c r="AT1280" s="23" t="s">
        <v>170</v>
      </c>
      <c r="AU1280" s="23" t="s">
        <v>87</v>
      </c>
      <c r="AY1280" s="23" t="s">
        <v>168</v>
      </c>
      <c r="BE1280" s="231">
        <f>IF(N1280="základní",J1280,0)</f>
        <v>0</v>
      </c>
      <c r="BF1280" s="231">
        <f>IF(N1280="snížená",J1280,0)</f>
        <v>0</v>
      </c>
      <c r="BG1280" s="231">
        <f>IF(N1280="zákl. přenesená",J1280,0)</f>
        <v>0</v>
      </c>
      <c r="BH1280" s="231">
        <f>IF(N1280="sníž. přenesená",J1280,0)</f>
        <v>0</v>
      </c>
      <c r="BI1280" s="231">
        <f>IF(N1280="nulová",J1280,0)</f>
        <v>0</v>
      </c>
      <c r="BJ1280" s="23" t="s">
        <v>24</v>
      </c>
      <c r="BK1280" s="231">
        <f>ROUND(I1280*H1280,2)</f>
        <v>0</v>
      </c>
      <c r="BL1280" s="23" t="s">
        <v>244</v>
      </c>
      <c r="BM1280" s="23" t="s">
        <v>1950</v>
      </c>
    </row>
    <row r="1281" s="12" customFormat="1">
      <c r="B1281" s="244"/>
      <c r="C1281" s="245"/>
      <c r="D1281" s="234" t="s">
        <v>185</v>
      </c>
      <c r="E1281" s="246" t="s">
        <v>22</v>
      </c>
      <c r="F1281" s="247" t="s">
        <v>1951</v>
      </c>
      <c r="G1281" s="245"/>
      <c r="H1281" s="246" t="s">
        <v>22</v>
      </c>
      <c r="I1281" s="248"/>
      <c r="J1281" s="245"/>
      <c r="K1281" s="245"/>
      <c r="L1281" s="249"/>
      <c r="M1281" s="250"/>
      <c r="N1281" s="251"/>
      <c r="O1281" s="251"/>
      <c r="P1281" s="251"/>
      <c r="Q1281" s="251"/>
      <c r="R1281" s="251"/>
      <c r="S1281" s="251"/>
      <c r="T1281" s="252"/>
      <c r="AT1281" s="253" t="s">
        <v>185</v>
      </c>
      <c r="AU1281" s="253" t="s">
        <v>87</v>
      </c>
      <c r="AV1281" s="12" t="s">
        <v>24</v>
      </c>
      <c r="AW1281" s="12" t="s">
        <v>41</v>
      </c>
      <c r="AX1281" s="12" t="s">
        <v>78</v>
      </c>
      <c r="AY1281" s="253" t="s">
        <v>168</v>
      </c>
    </row>
    <row r="1282" s="11" customFormat="1">
      <c r="B1282" s="232"/>
      <c r="C1282" s="233"/>
      <c r="D1282" s="234" t="s">
        <v>185</v>
      </c>
      <c r="E1282" s="235" t="s">
        <v>22</v>
      </c>
      <c r="F1282" s="236" t="s">
        <v>1952</v>
      </c>
      <c r="G1282" s="233"/>
      <c r="H1282" s="237">
        <v>16.82</v>
      </c>
      <c r="I1282" s="238"/>
      <c r="J1282" s="233"/>
      <c r="K1282" s="233"/>
      <c r="L1282" s="239"/>
      <c r="M1282" s="240"/>
      <c r="N1282" s="241"/>
      <c r="O1282" s="241"/>
      <c r="P1282" s="241"/>
      <c r="Q1282" s="241"/>
      <c r="R1282" s="241"/>
      <c r="S1282" s="241"/>
      <c r="T1282" s="242"/>
      <c r="AT1282" s="243" t="s">
        <v>185</v>
      </c>
      <c r="AU1282" s="243" t="s">
        <v>87</v>
      </c>
      <c r="AV1282" s="11" t="s">
        <v>87</v>
      </c>
      <c r="AW1282" s="11" t="s">
        <v>41</v>
      </c>
      <c r="AX1282" s="11" t="s">
        <v>78</v>
      </c>
      <c r="AY1282" s="243" t="s">
        <v>168</v>
      </c>
    </row>
    <row r="1283" s="1" customFormat="1" ht="25.5" customHeight="1">
      <c r="B1283" s="45"/>
      <c r="C1283" s="254" t="s">
        <v>1953</v>
      </c>
      <c r="D1283" s="254" t="s">
        <v>460</v>
      </c>
      <c r="E1283" s="255" t="s">
        <v>1954</v>
      </c>
      <c r="F1283" s="256" t="s">
        <v>1955</v>
      </c>
      <c r="G1283" s="257" t="s">
        <v>247</v>
      </c>
      <c r="H1283" s="258">
        <v>19.343</v>
      </c>
      <c r="I1283" s="259"/>
      <c r="J1283" s="260">
        <f>ROUND(I1283*H1283,2)</f>
        <v>0</v>
      </c>
      <c r="K1283" s="256" t="s">
        <v>174</v>
      </c>
      <c r="L1283" s="261"/>
      <c r="M1283" s="262" t="s">
        <v>22</v>
      </c>
      <c r="N1283" s="263" t="s">
        <v>49</v>
      </c>
      <c r="O1283" s="46"/>
      <c r="P1283" s="229">
        <f>O1283*H1283</f>
        <v>0</v>
      </c>
      <c r="Q1283" s="229">
        <v>0.00029999999999999997</v>
      </c>
      <c r="R1283" s="229">
        <f>Q1283*H1283</f>
        <v>0.0058028999999999997</v>
      </c>
      <c r="S1283" s="229">
        <v>0</v>
      </c>
      <c r="T1283" s="230">
        <f>S1283*H1283</f>
        <v>0</v>
      </c>
      <c r="AR1283" s="23" t="s">
        <v>337</v>
      </c>
      <c r="AT1283" s="23" t="s">
        <v>460</v>
      </c>
      <c r="AU1283" s="23" t="s">
        <v>87</v>
      </c>
      <c r="AY1283" s="23" t="s">
        <v>168</v>
      </c>
      <c r="BE1283" s="231">
        <f>IF(N1283="základní",J1283,0)</f>
        <v>0</v>
      </c>
      <c r="BF1283" s="231">
        <f>IF(N1283="snížená",J1283,0)</f>
        <v>0</v>
      </c>
      <c r="BG1283" s="231">
        <f>IF(N1283="zákl. přenesená",J1283,0)</f>
        <v>0</v>
      </c>
      <c r="BH1283" s="231">
        <f>IF(N1283="sníž. přenesená",J1283,0)</f>
        <v>0</v>
      </c>
      <c r="BI1283" s="231">
        <f>IF(N1283="nulová",J1283,0)</f>
        <v>0</v>
      </c>
      <c r="BJ1283" s="23" t="s">
        <v>24</v>
      </c>
      <c r="BK1283" s="231">
        <f>ROUND(I1283*H1283,2)</f>
        <v>0</v>
      </c>
      <c r="BL1283" s="23" t="s">
        <v>244</v>
      </c>
      <c r="BM1283" s="23" t="s">
        <v>1956</v>
      </c>
    </row>
    <row r="1284" s="11" customFormat="1">
      <c r="B1284" s="232"/>
      <c r="C1284" s="233"/>
      <c r="D1284" s="234" t="s">
        <v>185</v>
      </c>
      <c r="E1284" s="233"/>
      <c r="F1284" s="236" t="s">
        <v>1957</v>
      </c>
      <c r="G1284" s="233"/>
      <c r="H1284" s="237">
        <v>19.343</v>
      </c>
      <c r="I1284" s="238"/>
      <c r="J1284" s="233"/>
      <c r="K1284" s="233"/>
      <c r="L1284" s="239"/>
      <c r="M1284" s="240"/>
      <c r="N1284" s="241"/>
      <c r="O1284" s="241"/>
      <c r="P1284" s="241"/>
      <c r="Q1284" s="241"/>
      <c r="R1284" s="241"/>
      <c r="S1284" s="241"/>
      <c r="T1284" s="242"/>
      <c r="AT1284" s="243" t="s">
        <v>185</v>
      </c>
      <c r="AU1284" s="243" t="s">
        <v>87</v>
      </c>
      <c r="AV1284" s="11" t="s">
        <v>87</v>
      </c>
      <c r="AW1284" s="11" t="s">
        <v>6</v>
      </c>
      <c r="AX1284" s="11" t="s">
        <v>24</v>
      </c>
      <c r="AY1284" s="243" t="s">
        <v>168</v>
      </c>
    </row>
    <row r="1285" s="1" customFormat="1" ht="16.5" customHeight="1">
      <c r="B1285" s="45"/>
      <c r="C1285" s="220" t="s">
        <v>1958</v>
      </c>
      <c r="D1285" s="220" t="s">
        <v>170</v>
      </c>
      <c r="E1285" s="221" t="s">
        <v>1959</v>
      </c>
      <c r="F1285" s="222" t="s">
        <v>1960</v>
      </c>
      <c r="G1285" s="223" t="s">
        <v>247</v>
      </c>
      <c r="H1285" s="224">
        <v>16.82</v>
      </c>
      <c r="I1285" s="225"/>
      <c r="J1285" s="226">
        <f>ROUND(I1285*H1285,2)</f>
        <v>0</v>
      </c>
      <c r="K1285" s="222" t="s">
        <v>174</v>
      </c>
      <c r="L1285" s="71"/>
      <c r="M1285" s="227" t="s">
        <v>22</v>
      </c>
      <c r="N1285" s="228" t="s">
        <v>49</v>
      </c>
      <c r="O1285" s="46"/>
      <c r="P1285" s="229">
        <f>O1285*H1285</f>
        <v>0</v>
      </c>
      <c r="Q1285" s="229">
        <v>0.000106</v>
      </c>
      <c r="R1285" s="229">
        <f>Q1285*H1285</f>
        <v>0.0017829200000000001</v>
      </c>
      <c r="S1285" s="229">
        <v>0</v>
      </c>
      <c r="T1285" s="230">
        <f>S1285*H1285</f>
        <v>0</v>
      </c>
      <c r="AR1285" s="23" t="s">
        <v>244</v>
      </c>
      <c r="AT1285" s="23" t="s">
        <v>170</v>
      </c>
      <c r="AU1285" s="23" t="s">
        <v>87</v>
      </c>
      <c r="AY1285" s="23" t="s">
        <v>168</v>
      </c>
      <c r="BE1285" s="231">
        <f>IF(N1285="základní",J1285,0)</f>
        <v>0</v>
      </c>
      <c r="BF1285" s="231">
        <f>IF(N1285="snížená",J1285,0)</f>
        <v>0</v>
      </c>
      <c r="BG1285" s="231">
        <f>IF(N1285="zákl. přenesená",J1285,0)</f>
        <v>0</v>
      </c>
      <c r="BH1285" s="231">
        <f>IF(N1285="sníž. přenesená",J1285,0)</f>
        <v>0</v>
      </c>
      <c r="BI1285" s="231">
        <f>IF(N1285="nulová",J1285,0)</f>
        <v>0</v>
      </c>
      <c r="BJ1285" s="23" t="s">
        <v>24</v>
      </c>
      <c r="BK1285" s="231">
        <f>ROUND(I1285*H1285,2)</f>
        <v>0</v>
      </c>
      <c r="BL1285" s="23" t="s">
        <v>244</v>
      </c>
      <c r="BM1285" s="23" t="s">
        <v>1961</v>
      </c>
    </row>
    <row r="1286" s="11" customFormat="1">
      <c r="B1286" s="232"/>
      <c r="C1286" s="233"/>
      <c r="D1286" s="234" t="s">
        <v>185</v>
      </c>
      <c r="E1286" s="235" t="s">
        <v>22</v>
      </c>
      <c r="F1286" s="236" t="s">
        <v>1962</v>
      </c>
      <c r="G1286" s="233"/>
      <c r="H1286" s="237">
        <v>16.82</v>
      </c>
      <c r="I1286" s="238"/>
      <c r="J1286" s="233"/>
      <c r="K1286" s="233"/>
      <c r="L1286" s="239"/>
      <c r="M1286" s="240"/>
      <c r="N1286" s="241"/>
      <c r="O1286" s="241"/>
      <c r="P1286" s="241"/>
      <c r="Q1286" s="241"/>
      <c r="R1286" s="241"/>
      <c r="S1286" s="241"/>
      <c r="T1286" s="242"/>
      <c r="AT1286" s="243" t="s">
        <v>185</v>
      </c>
      <c r="AU1286" s="243" t="s">
        <v>87</v>
      </c>
      <c r="AV1286" s="11" t="s">
        <v>87</v>
      </c>
      <c r="AW1286" s="11" t="s">
        <v>41</v>
      </c>
      <c r="AX1286" s="11" t="s">
        <v>78</v>
      </c>
      <c r="AY1286" s="243" t="s">
        <v>168</v>
      </c>
    </row>
    <row r="1287" s="1" customFormat="1" ht="16.5" customHeight="1">
      <c r="B1287" s="45"/>
      <c r="C1287" s="254" t="s">
        <v>1963</v>
      </c>
      <c r="D1287" s="254" t="s">
        <v>460</v>
      </c>
      <c r="E1287" s="255" t="s">
        <v>1964</v>
      </c>
      <c r="F1287" s="256" t="s">
        <v>1965</v>
      </c>
      <c r="G1287" s="257" t="s">
        <v>247</v>
      </c>
      <c r="H1287" s="258">
        <v>20.184000000000001</v>
      </c>
      <c r="I1287" s="259"/>
      <c r="J1287" s="260">
        <f>ROUND(I1287*H1287,2)</f>
        <v>0</v>
      </c>
      <c r="K1287" s="256" t="s">
        <v>174</v>
      </c>
      <c r="L1287" s="261"/>
      <c r="M1287" s="262" t="s">
        <v>22</v>
      </c>
      <c r="N1287" s="263" t="s">
        <v>49</v>
      </c>
      <c r="O1287" s="46"/>
      <c r="P1287" s="229">
        <f>O1287*H1287</f>
        <v>0</v>
      </c>
      <c r="Q1287" s="229">
        <v>0.00064999999999999997</v>
      </c>
      <c r="R1287" s="229">
        <f>Q1287*H1287</f>
        <v>0.0131196</v>
      </c>
      <c r="S1287" s="229">
        <v>0</v>
      </c>
      <c r="T1287" s="230">
        <f>S1287*H1287</f>
        <v>0</v>
      </c>
      <c r="AR1287" s="23" t="s">
        <v>337</v>
      </c>
      <c r="AT1287" s="23" t="s">
        <v>460</v>
      </c>
      <c r="AU1287" s="23" t="s">
        <v>87</v>
      </c>
      <c r="AY1287" s="23" t="s">
        <v>168</v>
      </c>
      <c r="BE1287" s="231">
        <f>IF(N1287="základní",J1287,0)</f>
        <v>0</v>
      </c>
      <c r="BF1287" s="231">
        <f>IF(N1287="snížená",J1287,0)</f>
        <v>0</v>
      </c>
      <c r="BG1287" s="231">
        <f>IF(N1287="zákl. přenesená",J1287,0)</f>
        <v>0</v>
      </c>
      <c r="BH1287" s="231">
        <f>IF(N1287="sníž. přenesená",J1287,0)</f>
        <v>0</v>
      </c>
      <c r="BI1287" s="231">
        <f>IF(N1287="nulová",J1287,0)</f>
        <v>0</v>
      </c>
      <c r="BJ1287" s="23" t="s">
        <v>24</v>
      </c>
      <c r="BK1287" s="231">
        <f>ROUND(I1287*H1287,2)</f>
        <v>0</v>
      </c>
      <c r="BL1287" s="23" t="s">
        <v>244</v>
      </c>
      <c r="BM1287" s="23" t="s">
        <v>1966</v>
      </c>
    </row>
    <row r="1288" s="11" customFormat="1">
      <c r="B1288" s="232"/>
      <c r="C1288" s="233"/>
      <c r="D1288" s="234" t="s">
        <v>185</v>
      </c>
      <c r="E1288" s="233"/>
      <c r="F1288" s="236" t="s">
        <v>1967</v>
      </c>
      <c r="G1288" s="233"/>
      <c r="H1288" s="237">
        <v>20.184000000000001</v>
      </c>
      <c r="I1288" s="238"/>
      <c r="J1288" s="233"/>
      <c r="K1288" s="233"/>
      <c r="L1288" s="239"/>
      <c r="M1288" s="240"/>
      <c r="N1288" s="241"/>
      <c r="O1288" s="241"/>
      <c r="P1288" s="241"/>
      <c r="Q1288" s="241"/>
      <c r="R1288" s="241"/>
      <c r="S1288" s="241"/>
      <c r="T1288" s="242"/>
      <c r="AT1288" s="243" t="s">
        <v>185</v>
      </c>
      <c r="AU1288" s="243" t="s">
        <v>87</v>
      </c>
      <c r="AV1288" s="11" t="s">
        <v>87</v>
      </c>
      <c r="AW1288" s="11" t="s">
        <v>6</v>
      </c>
      <c r="AX1288" s="11" t="s">
        <v>24</v>
      </c>
      <c r="AY1288" s="243" t="s">
        <v>168</v>
      </c>
    </row>
    <row r="1289" s="1" customFormat="1" ht="38.25" customHeight="1">
      <c r="B1289" s="45"/>
      <c r="C1289" s="220" t="s">
        <v>1968</v>
      </c>
      <c r="D1289" s="220" t="s">
        <v>170</v>
      </c>
      <c r="E1289" s="221" t="s">
        <v>1969</v>
      </c>
      <c r="F1289" s="222" t="s">
        <v>1970</v>
      </c>
      <c r="G1289" s="223" t="s">
        <v>241</v>
      </c>
      <c r="H1289" s="224">
        <v>0.27900000000000003</v>
      </c>
      <c r="I1289" s="225"/>
      <c r="J1289" s="226">
        <f>ROUND(I1289*H1289,2)</f>
        <v>0</v>
      </c>
      <c r="K1289" s="222" t="s">
        <v>174</v>
      </c>
      <c r="L1289" s="71"/>
      <c r="M1289" s="227" t="s">
        <v>22</v>
      </c>
      <c r="N1289" s="228" t="s">
        <v>49</v>
      </c>
      <c r="O1289" s="46"/>
      <c r="P1289" s="229">
        <f>O1289*H1289</f>
        <v>0</v>
      </c>
      <c r="Q1289" s="229">
        <v>0</v>
      </c>
      <c r="R1289" s="229">
        <f>Q1289*H1289</f>
        <v>0</v>
      </c>
      <c r="S1289" s="229">
        <v>0</v>
      </c>
      <c r="T1289" s="230">
        <f>S1289*H1289</f>
        <v>0</v>
      </c>
      <c r="AR1289" s="23" t="s">
        <v>244</v>
      </c>
      <c r="AT1289" s="23" t="s">
        <v>170</v>
      </c>
      <c r="AU1289" s="23" t="s">
        <v>87</v>
      </c>
      <c r="AY1289" s="23" t="s">
        <v>168</v>
      </c>
      <c r="BE1289" s="231">
        <f>IF(N1289="základní",J1289,0)</f>
        <v>0</v>
      </c>
      <c r="BF1289" s="231">
        <f>IF(N1289="snížená",J1289,0)</f>
        <v>0</v>
      </c>
      <c r="BG1289" s="231">
        <f>IF(N1289="zákl. přenesená",J1289,0)</f>
        <v>0</v>
      </c>
      <c r="BH1289" s="231">
        <f>IF(N1289="sníž. přenesená",J1289,0)</f>
        <v>0</v>
      </c>
      <c r="BI1289" s="231">
        <f>IF(N1289="nulová",J1289,0)</f>
        <v>0</v>
      </c>
      <c r="BJ1289" s="23" t="s">
        <v>24</v>
      </c>
      <c r="BK1289" s="231">
        <f>ROUND(I1289*H1289,2)</f>
        <v>0</v>
      </c>
      <c r="BL1289" s="23" t="s">
        <v>244</v>
      </c>
      <c r="BM1289" s="23" t="s">
        <v>1971</v>
      </c>
    </row>
    <row r="1290" s="10" customFormat="1" ht="29.88" customHeight="1">
      <c r="B1290" s="204"/>
      <c r="C1290" s="205"/>
      <c r="D1290" s="206" t="s">
        <v>77</v>
      </c>
      <c r="E1290" s="218" t="s">
        <v>1972</v>
      </c>
      <c r="F1290" s="218" t="s">
        <v>1973</v>
      </c>
      <c r="G1290" s="205"/>
      <c r="H1290" s="205"/>
      <c r="I1290" s="208"/>
      <c r="J1290" s="219">
        <f>BK1290</f>
        <v>0</v>
      </c>
      <c r="K1290" s="205"/>
      <c r="L1290" s="210"/>
      <c r="M1290" s="211"/>
      <c r="N1290" s="212"/>
      <c r="O1290" s="212"/>
      <c r="P1290" s="213">
        <f>SUM(P1291:P1307)</f>
        <v>0</v>
      </c>
      <c r="Q1290" s="212"/>
      <c r="R1290" s="213">
        <f>SUM(R1291:R1307)</f>
        <v>3.4277032187599996</v>
      </c>
      <c r="S1290" s="212"/>
      <c r="T1290" s="214">
        <f>SUM(T1291:T1307)</f>
        <v>48.720000000000006</v>
      </c>
      <c r="AR1290" s="215" t="s">
        <v>87</v>
      </c>
      <c r="AT1290" s="216" t="s">
        <v>77</v>
      </c>
      <c r="AU1290" s="216" t="s">
        <v>24</v>
      </c>
      <c r="AY1290" s="215" t="s">
        <v>168</v>
      </c>
      <c r="BK1290" s="217">
        <f>SUM(BK1291:BK1307)</f>
        <v>0</v>
      </c>
    </row>
    <row r="1291" s="1" customFormat="1" ht="25.5" customHeight="1">
      <c r="B1291" s="45"/>
      <c r="C1291" s="220" t="s">
        <v>1974</v>
      </c>
      <c r="D1291" s="220" t="s">
        <v>170</v>
      </c>
      <c r="E1291" s="221" t="s">
        <v>1975</v>
      </c>
      <c r="F1291" s="222" t="s">
        <v>1976</v>
      </c>
      <c r="G1291" s="223" t="s">
        <v>247</v>
      </c>
      <c r="H1291" s="224">
        <v>193.333</v>
      </c>
      <c r="I1291" s="225"/>
      <c r="J1291" s="226">
        <f>ROUND(I1291*H1291,2)</f>
        <v>0</v>
      </c>
      <c r="K1291" s="222" t="s">
        <v>22</v>
      </c>
      <c r="L1291" s="71"/>
      <c r="M1291" s="227" t="s">
        <v>22</v>
      </c>
      <c r="N1291" s="228" t="s">
        <v>49</v>
      </c>
      <c r="O1291" s="46"/>
      <c r="P1291" s="229">
        <f>O1291*H1291</f>
        <v>0</v>
      </c>
      <c r="Q1291" s="229">
        <v>0.00044999999999999999</v>
      </c>
      <c r="R1291" s="229">
        <f>Q1291*H1291</f>
        <v>0.086999850000000004</v>
      </c>
      <c r="S1291" s="229">
        <v>0</v>
      </c>
      <c r="T1291" s="230">
        <f>S1291*H1291</f>
        <v>0</v>
      </c>
      <c r="AR1291" s="23" t="s">
        <v>244</v>
      </c>
      <c r="AT1291" s="23" t="s">
        <v>170</v>
      </c>
      <c r="AU1291" s="23" t="s">
        <v>87</v>
      </c>
      <c r="AY1291" s="23" t="s">
        <v>168</v>
      </c>
      <c r="BE1291" s="231">
        <f>IF(N1291="základní",J1291,0)</f>
        <v>0</v>
      </c>
      <c r="BF1291" s="231">
        <f>IF(N1291="snížená",J1291,0)</f>
        <v>0</v>
      </c>
      <c r="BG1291" s="231">
        <f>IF(N1291="zákl. přenesená",J1291,0)</f>
        <v>0</v>
      </c>
      <c r="BH1291" s="231">
        <f>IF(N1291="sníž. přenesená",J1291,0)</f>
        <v>0</v>
      </c>
      <c r="BI1291" s="231">
        <f>IF(N1291="nulová",J1291,0)</f>
        <v>0</v>
      </c>
      <c r="BJ1291" s="23" t="s">
        <v>24</v>
      </c>
      <c r="BK1291" s="231">
        <f>ROUND(I1291*H1291,2)</f>
        <v>0</v>
      </c>
      <c r="BL1291" s="23" t="s">
        <v>244</v>
      </c>
      <c r="BM1291" s="23" t="s">
        <v>1977</v>
      </c>
    </row>
    <row r="1292" s="11" customFormat="1">
      <c r="B1292" s="232"/>
      <c r="C1292" s="233"/>
      <c r="D1292" s="234" t="s">
        <v>185</v>
      </c>
      <c r="E1292" s="235" t="s">
        <v>22</v>
      </c>
      <c r="F1292" s="236" t="s">
        <v>1978</v>
      </c>
      <c r="G1292" s="233"/>
      <c r="H1292" s="237">
        <v>193.333</v>
      </c>
      <c r="I1292" s="238"/>
      <c r="J1292" s="233"/>
      <c r="K1292" s="233"/>
      <c r="L1292" s="239"/>
      <c r="M1292" s="240"/>
      <c r="N1292" s="241"/>
      <c r="O1292" s="241"/>
      <c r="P1292" s="241"/>
      <c r="Q1292" s="241"/>
      <c r="R1292" s="241"/>
      <c r="S1292" s="241"/>
      <c r="T1292" s="242"/>
      <c r="AT1292" s="243" t="s">
        <v>185</v>
      </c>
      <c r="AU1292" s="243" t="s">
        <v>87</v>
      </c>
      <c r="AV1292" s="11" t="s">
        <v>87</v>
      </c>
      <c r="AW1292" s="11" t="s">
        <v>41</v>
      </c>
      <c r="AX1292" s="11" t="s">
        <v>78</v>
      </c>
      <c r="AY1292" s="243" t="s">
        <v>168</v>
      </c>
    </row>
    <row r="1293" s="1" customFormat="1" ht="16.5" customHeight="1">
      <c r="B1293" s="45"/>
      <c r="C1293" s="254" t="s">
        <v>1979</v>
      </c>
      <c r="D1293" s="254" t="s">
        <v>460</v>
      </c>
      <c r="E1293" s="255" t="s">
        <v>1980</v>
      </c>
      <c r="F1293" s="256" t="s">
        <v>1981</v>
      </c>
      <c r="G1293" s="257" t="s">
        <v>247</v>
      </c>
      <c r="H1293" s="258">
        <v>212.666</v>
      </c>
      <c r="I1293" s="259"/>
      <c r="J1293" s="260">
        <f>ROUND(I1293*H1293,2)</f>
        <v>0</v>
      </c>
      <c r="K1293" s="256" t="s">
        <v>174</v>
      </c>
      <c r="L1293" s="261"/>
      <c r="M1293" s="262" t="s">
        <v>22</v>
      </c>
      <c r="N1293" s="263" t="s">
        <v>49</v>
      </c>
      <c r="O1293" s="46"/>
      <c r="P1293" s="229">
        <f>O1293*H1293</f>
        <v>0</v>
      </c>
      <c r="Q1293" s="229">
        <v>0.0044999999999999997</v>
      </c>
      <c r="R1293" s="229">
        <f>Q1293*H1293</f>
        <v>0.95699699999999988</v>
      </c>
      <c r="S1293" s="229">
        <v>0</v>
      </c>
      <c r="T1293" s="230">
        <f>S1293*H1293</f>
        <v>0</v>
      </c>
      <c r="AR1293" s="23" t="s">
        <v>337</v>
      </c>
      <c r="AT1293" s="23" t="s">
        <v>460</v>
      </c>
      <c r="AU1293" s="23" t="s">
        <v>87</v>
      </c>
      <c r="AY1293" s="23" t="s">
        <v>168</v>
      </c>
      <c r="BE1293" s="231">
        <f>IF(N1293="základní",J1293,0)</f>
        <v>0</v>
      </c>
      <c r="BF1293" s="231">
        <f>IF(N1293="snížená",J1293,0)</f>
        <v>0</v>
      </c>
      <c r="BG1293" s="231">
        <f>IF(N1293="zákl. přenesená",J1293,0)</f>
        <v>0</v>
      </c>
      <c r="BH1293" s="231">
        <f>IF(N1293="sníž. přenesená",J1293,0)</f>
        <v>0</v>
      </c>
      <c r="BI1293" s="231">
        <f>IF(N1293="nulová",J1293,0)</f>
        <v>0</v>
      </c>
      <c r="BJ1293" s="23" t="s">
        <v>24</v>
      </c>
      <c r="BK1293" s="231">
        <f>ROUND(I1293*H1293,2)</f>
        <v>0</v>
      </c>
      <c r="BL1293" s="23" t="s">
        <v>244</v>
      </c>
      <c r="BM1293" s="23" t="s">
        <v>1982</v>
      </c>
    </row>
    <row r="1294" s="11" customFormat="1">
      <c r="B1294" s="232"/>
      <c r="C1294" s="233"/>
      <c r="D1294" s="234" t="s">
        <v>185</v>
      </c>
      <c r="E1294" s="233"/>
      <c r="F1294" s="236" t="s">
        <v>1983</v>
      </c>
      <c r="G1294" s="233"/>
      <c r="H1294" s="237">
        <v>212.666</v>
      </c>
      <c r="I1294" s="238"/>
      <c r="J1294" s="233"/>
      <c r="K1294" s="233"/>
      <c r="L1294" s="239"/>
      <c r="M1294" s="240"/>
      <c r="N1294" s="241"/>
      <c r="O1294" s="241"/>
      <c r="P1294" s="241"/>
      <c r="Q1294" s="241"/>
      <c r="R1294" s="241"/>
      <c r="S1294" s="241"/>
      <c r="T1294" s="242"/>
      <c r="AT1294" s="243" t="s">
        <v>185</v>
      </c>
      <c r="AU1294" s="243" t="s">
        <v>87</v>
      </c>
      <c r="AV1294" s="11" t="s">
        <v>87</v>
      </c>
      <c r="AW1294" s="11" t="s">
        <v>6</v>
      </c>
      <c r="AX1294" s="11" t="s">
        <v>24</v>
      </c>
      <c r="AY1294" s="243" t="s">
        <v>168</v>
      </c>
    </row>
    <row r="1295" s="1" customFormat="1" ht="25.5" customHeight="1">
      <c r="B1295" s="45"/>
      <c r="C1295" s="220" t="s">
        <v>1984</v>
      </c>
      <c r="D1295" s="220" t="s">
        <v>170</v>
      </c>
      <c r="E1295" s="221" t="s">
        <v>1985</v>
      </c>
      <c r="F1295" s="222" t="s">
        <v>1986</v>
      </c>
      <c r="G1295" s="223" t="s">
        <v>247</v>
      </c>
      <c r="H1295" s="224">
        <v>648.25199999999995</v>
      </c>
      <c r="I1295" s="225"/>
      <c r="J1295" s="226">
        <f>ROUND(I1295*H1295,2)</f>
        <v>0</v>
      </c>
      <c r="K1295" s="222" t="s">
        <v>174</v>
      </c>
      <c r="L1295" s="71"/>
      <c r="M1295" s="227" t="s">
        <v>22</v>
      </c>
      <c r="N1295" s="228" t="s">
        <v>49</v>
      </c>
      <c r="O1295" s="46"/>
      <c r="P1295" s="229">
        <f>O1295*H1295</f>
        <v>0</v>
      </c>
      <c r="Q1295" s="229">
        <v>0.00088312999999999998</v>
      </c>
      <c r="R1295" s="229">
        <f>Q1295*H1295</f>
        <v>0.57249078875999992</v>
      </c>
      <c r="S1295" s="229">
        <v>0</v>
      </c>
      <c r="T1295" s="230">
        <f>S1295*H1295</f>
        <v>0</v>
      </c>
      <c r="AR1295" s="23" t="s">
        <v>244</v>
      </c>
      <c r="AT1295" s="23" t="s">
        <v>170</v>
      </c>
      <c r="AU1295" s="23" t="s">
        <v>87</v>
      </c>
      <c r="AY1295" s="23" t="s">
        <v>168</v>
      </c>
      <c r="BE1295" s="231">
        <f>IF(N1295="základní",J1295,0)</f>
        <v>0</v>
      </c>
      <c r="BF1295" s="231">
        <f>IF(N1295="snížená",J1295,0)</f>
        <v>0</v>
      </c>
      <c r="BG1295" s="231">
        <f>IF(N1295="zákl. přenesená",J1295,0)</f>
        <v>0</v>
      </c>
      <c r="BH1295" s="231">
        <f>IF(N1295="sníž. přenesená",J1295,0)</f>
        <v>0</v>
      </c>
      <c r="BI1295" s="231">
        <f>IF(N1295="nulová",J1295,0)</f>
        <v>0</v>
      </c>
      <c r="BJ1295" s="23" t="s">
        <v>24</v>
      </c>
      <c r="BK1295" s="231">
        <f>ROUND(I1295*H1295,2)</f>
        <v>0</v>
      </c>
      <c r="BL1295" s="23" t="s">
        <v>244</v>
      </c>
      <c r="BM1295" s="23" t="s">
        <v>1987</v>
      </c>
    </row>
    <row r="1296" s="12" customFormat="1">
      <c r="B1296" s="244"/>
      <c r="C1296" s="245"/>
      <c r="D1296" s="234" t="s">
        <v>185</v>
      </c>
      <c r="E1296" s="246" t="s">
        <v>22</v>
      </c>
      <c r="F1296" s="247" t="s">
        <v>1988</v>
      </c>
      <c r="G1296" s="245"/>
      <c r="H1296" s="246" t="s">
        <v>22</v>
      </c>
      <c r="I1296" s="248"/>
      <c r="J1296" s="245"/>
      <c r="K1296" s="245"/>
      <c r="L1296" s="249"/>
      <c r="M1296" s="250"/>
      <c r="N1296" s="251"/>
      <c r="O1296" s="251"/>
      <c r="P1296" s="251"/>
      <c r="Q1296" s="251"/>
      <c r="R1296" s="251"/>
      <c r="S1296" s="251"/>
      <c r="T1296" s="252"/>
      <c r="AT1296" s="253" t="s">
        <v>185</v>
      </c>
      <c r="AU1296" s="253" t="s">
        <v>87</v>
      </c>
      <c r="AV1296" s="12" t="s">
        <v>24</v>
      </c>
      <c r="AW1296" s="12" t="s">
        <v>41</v>
      </c>
      <c r="AX1296" s="12" t="s">
        <v>78</v>
      </c>
      <c r="AY1296" s="253" t="s">
        <v>168</v>
      </c>
    </row>
    <row r="1297" s="11" customFormat="1">
      <c r="B1297" s="232"/>
      <c r="C1297" s="233"/>
      <c r="D1297" s="234" t="s">
        <v>185</v>
      </c>
      <c r="E1297" s="235" t="s">
        <v>22</v>
      </c>
      <c r="F1297" s="236" t="s">
        <v>1989</v>
      </c>
      <c r="G1297" s="233"/>
      <c r="H1297" s="237">
        <v>50.366</v>
      </c>
      <c r="I1297" s="238"/>
      <c r="J1297" s="233"/>
      <c r="K1297" s="233"/>
      <c r="L1297" s="239"/>
      <c r="M1297" s="240"/>
      <c r="N1297" s="241"/>
      <c r="O1297" s="241"/>
      <c r="P1297" s="241"/>
      <c r="Q1297" s="241"/>
      <c r="R1297" s="241"/>
      <c r="S1297" s="241"/>
      <c r="T1297" s="242"/>
      <c r="AT1297" s="243" t="s">
        <v>185</v>
      </c>
      <c r="AU1297" s="243" t="s">
        <v>87</v>
      </c>
      <c r="AV1297" s="11" t="s">
        <v>87</v>
      </c>
      <c r="AW1297" s="11" t="s">
        <v>41</v>
      </c>
      <c r="AX1297" s="11" t="s">
        <v>78</v>
      </c>
      <c r="AY1297" s="243" t="s">
        <v>168</v>
      </c>
    </row>
    <row r="1298" s="12" customFormat="1">
      <c r="B1298" s="244"/>
      <c r="C1298" s="245"/>
      <c r="D1298" s="234" t="s">
        <v>185</v>
      </c>
      <c r="E1298" s="246" t="s">
        <v>22</v>
      </c>
      <c r="F1298" s="247" t="s">
        <v>1990</v>
      </c>
      <c r="G1298" s="245"/>
      <c r="H1298" s="246" t="s">
        <v>22</v>
      </c>
      <c r="I1298" s="248"/>
      <c r="J1298" s="245"/>
      <c r="K1298" s="245"/>
      <c r="L1298" s="249"/>
      <c r="M1298" s="250"/>
      <c r="N1298" s="251"/>
      <c r="O1298" s="251"/>
      <c r="P1298" s="251"/>
      <c r="Q1298" s="251"/>
      <c r="R1298" s="251"/>
      <c r="S1298" s="251"/>
      <c r="T1298" s="252"/>
      <c r="AT1298" s="253" t="s">
        <v>185</v>
      </c>
      <c r="AU1298" s="253" t="s">
        <v>87</v>
      </c>
      <c r="AV1298" s="12" t="s">
        <v>24</v>
      </c>
      <c r="AW1298" s="12" t="s">
        <v>41</v>
      </c>
      <c r="AX1298" s="12" t="s">
        <v>78</v>
      </c>
      <c r="AY1298" s="253" t="s">
        <v>168</v>
      </c>
    </row>
    <row r="1299" s="11" customFormat="1">
      <c r="B1299" s="232"/>
      <c r="C1299" s="233"/>
      <c r="D1299" s="234" t="s">
        <v>185</v>
      </c>
      <c r="E1299" s="235" t="s">
        <v>22</v>
      </c>
      <c r="F1299" s="236" t="s">
        <v>1991</v>
      </c>
      <c r="G1299" s="233"/>
      <c r="H1299" s="237">
        <v>10.44</v>
      </c>
      <c r="I1299" s="238"/>
      <c r="J1299" s="233"/>
      <c r="K1299" s="233"/>
      <c r="L1299" s="239"/>
      <c r="M1299" s="240"/>
      <c r="N1299" s="241"/>
      <c r="O1299" s="241"/>
      <c r="P1299" s="241"/>
      <c r="Q1299" s="241"/>
      <c r="R1299" s="241"/>
      <c r="S1299" s="241"/>
      <c r="T1299" s="242"/>
      <c r="AT1299" s="243" t="s">
        <v>185</v>
      </c>
      <c r="AU1299" s="243" t="s">
        <v>87</v>
      </c>
      <c r="AV1299" s="11" t="s">
        <v>87</v>
      </c>
      <c r="AW1299" s="11" t="s">
        <v>41</v>
      </c>
      <c r="AX1299" s="11" t="s">
        <v>78</v>
      </c>
      <c r="AY1299" s="243" t="s">
        <v>168</v>
      </c>
    </row>
    <row r="1300" s="12" customFormat="1">
      <c r="B1300" s="244"/>
      <c r="C1300" s="245"/>
      <c r="D1300" s="234" t="s">
        <v>185</v>
      </c>
      <c r="E1300" s="246" t="s">
        <v>22</v>
      </c>
      <c r="F1300" s="247" t="s">
        <v>1992</v>
      </c>
      <c r="G1300" s="245"/>
      <c r="H1300" s="246" t="s">
        <v>22</v>
      </c>
      <c r="I1300" s="248"/>
      <c r="J1300" s="245"/>
      <c r="K1300" s="245"/>
      <c r="L1300" s="249"/>
      <c r="M1300" s="250"/>
      <c r="N1300" s="251"/>
      <c r="O1300" s="251"/>
      <c r="P1300" s="251"/>
      <c r="Q1300" s="251"/>
      <c r="R1300" s="251"/>
      <c r="S1300" s="251"/>
      <c r="T1300" s="252"/>
      <c r="AT1300" s="253" t="s">
        <v>185</v>
      </c>
      <c r="AU1300" s="253" t="s">
        <v>87</v>
      </c>
      <c r="AV1300" s="12" t="s">
        <v>24</v>
      </c>
      <c r="AW1300" s="12" t="s">
        <v>41</v>
      </c>
      <c r="AX1300" s="12" t="s">
        <v>78</v>
      </c>
      <c r="AY1300" s="253" t="s">
        <v>168</v>
      </c>
    </row>
    <row r="1301" s="11" customFormat="1">
      <c r="B1301" s="232"/>
      <c r="C1301" s="233"/>
      <c r="D1301" s="234" t="s">
        <v>185</v>
      </c>
      <c r="E1301" s="235" t="s">
        <v>22</v>
      </c>
      <c r="F1301" s="236" t="s">
        <v>1993</v>
      </c>
      <c r="G1301" s="233"/>
      <c r="H1301" s="237">
        <v>7.4459999999999997</v>
      </c>
      <c r="I1301" s="238"/>
      <c r="J1301" s="233"/>
      <c r="K1301" s="233"/>
      <c r="L1301" s="239"/>
      <c r="M1301" s="240"/>
      <c r="N1301" s="241"/>
      <c r="O1301" s="241"/>
      <c r="P1301" s="241"/>
      <c r="Q1301" s="241"/>
      <c r="R1301" s="241"/>
      <c r="S1301" s="241"/>
      <c r="T1301" s="242"/>
      <c r="AT1301" s="243" t="s">
        <v>185</v>
      </c>
      <c r="AU1301" s="243" t="s">
        <v>87</v>
      </c>
      <c r="AV1301" s="11" t="s">
        <v>87</v>
      </c>
      <c r="AW1301" s="11" t="s">
        <v>41</v>
      </c>
      <c r="AX1301" s="11" t="s">
        <v>78</v>
      </c>
      <c r="AY1301" s="243" t="s">
        <v>168</v>
      </c>
    </row>
    <row r="1302" s="12" customFormat="1">
      <c r="B1302" s="244"/>
      <c r="C1302" s="245"/>
      <c r="D1302" s="234" t="s">
        <v>185</v>
      </c>
      <c r="E1302" s="246" t="s">
        <v>22</v>
      </c>
      <c r="F1302" s="247" t="s">
        <v>1994</v>
      </c>
      <c r="G1302" s="245"/>
      <c r="H1302" s="246" t="s">
        <v>22</v>
      </c>
      <c r="I1302" s="248"/>
      <c r="J1302" s="245"/>
      <c r="K1302" s="245"/>
      <c r="L1302" s="249"/>
      <c r="M1302" s="250"/>
      <c r="N1302" s="251"/>
      <c r="O1302" s="251"/>
      <c r="P1302" s="251"/>
      <c r="Q1302" s="251"/>
      <c r="R1302" s="251"/>
      <c r="S1302" s="251"/>
      <c r="T1302" s="252"/>
      <c r="AT1302" s="253" t="s">
        <v>185</v>
      </c>
      <c r="AU1302" s="253" t="s">
        <v>87</v>
      </c>
      <c r="AV1302" s="12" t="s">
        <v>24</v>
      </c>
      <c r="AW1302" s="12" t="s">
        <v>41</v>
      </c>
      <c r="AX1302" s="12" t="s">
        <v>78</v>
      </c>
      <c r="AY1302" s="253" t="s">
        <v>168</v>
      </c>
    </row>
    <row r="1303" s="11" customFormat="1">
      <c r="B1303" s="232"/>
      <c r="C1303" s="233"/>
      <c r="D1303" s="234" t="s">
        <v>185</v>
      </c>
      <c r="E1303" s="235" t="s">
        <v>22</v>
      </c>
      <c r="F1303" s="236" t="s">
        <v>1995</v>
      </c>
      <c r="G1303" s="233"/>
      <c r="H1303" s="237">
        <v>580</v>
      </c>
      <c r="I1303" s="238"/>
      <c r="J1303" s="233"/>
      <c r="K1303" s="233"/>
      <c r="L1303" s="239"/>
      <c r="M1303" s="240"/>
      <c r="N1303" s="241"/>
      <c r="O1303" s="241"/>
      <c r="P1303" s="241"/>
      <c r="Q1303" s="241"/>
      <c r="R1303" s="241"/>
      <c r="S1303" s="241"/>
      <c r="T1303" s="242"/>
      <c r="AT1303" s="243" t="s">
        <v>185</v>
      </c>
      <c r="AU1303" s="243" t="s">
        <v>87</v>
      </c>
      <c r="AV1303" s="11" t="s">
        <v>87</v>
      </c>
      <c r="AW1303" s="11" t="s">
        <v>41</v>
      </c>
      <c r="AX1303" s="11" t="s">
        <v>78</v>
      </c>
      <c r="AY1303" s="243" t="s">
        <v>168</v>
      </c>
    </row>
    <row r="1304" s="1" customFormat="1" ht="16.5" customHeight="1">
      <c r="B1304" s="45"/>
      <c r="C1304" s="254" t="s">
        <v>1996</v>
      </c>
      <c r="D1304" s="254" t="s">
        <v>460</v>
      </c>
      <c r="E1304" s="255" t="s">
        <v>1997</v>
      </c>
      <c r="F1304" s="256" t="s">
        <v>1998</v>
      </c>
      <c r="G1304" s="257" t="s">
        <v>247</v>
      </c>
      <c r="H1304" s="258">
        <v>713.077</v>
      </c>
      <c r="I1304" s="259"/>
      <c r="J1304" s="260">
        <f>ROUND(I1304*H1304,2)</f>
        <v>0</v>
      </c>
      <c r="K1304" s="256" t="s">
        <v>22</v>
      </c>
      <c r="L1304" s="261"/>
      <c r="M1304" s="262" t="s">
        <v>22</v>
      </c>
      <c r="N1304" s="263" t="s">
        <v>49</v>
      </c>
      <c r="O1304" s="46"/>
      <c r="P1304" s="229">
        <f>O1304*H1304</f>
        <v>0</v>
      </c>
      <c r="Q1304" s="229">
        <v>0.0025400000000000002</v>
      </c>
      <c r="R1304" s="229">
        <f>Q1304*H1304</f>
        <v>1.8112155800000001</v>
      </c>
      <c r="S1304" s="229">
        <v>0</v>
      </c>
      <c r="T1304" s="230">
        <f>S1304*H1304</f>
        <v>0</v>
      </c>
      <c r="AR1304" s="23" t="s">
        <v>337</v>
      </c>
      <c r="AT1304" s="23" t="s">
        <v>460</v>
      </c>
      <c r="AU1304" s="23" t="s">
        <v>87</v>
      </c>
      <c r="AY1304" s="23" t="s">
        <v>168</v>
      </c>
      <c r="BE1304" s="231">
        <f>IF(N1304="základní",J1304,0)</f>
        <v>0</v>
      </c>
      <c r="BF1304" s="231">
        <f>IF(N1304="snížená",J1304,0)</f>
        <v>0</v>
      </c>
      <c r="BG1304" s="231">
        <f>IF(N1304="zákl. přenesená",J1304,0)</f>
        <v>0</v>
      </c>
      <c r="BH1304" s="231">
        <f>IF(N1304="sníž. přenesená",J1304,0)</f>
        <v>0</v>
      </c>
      <c r="BI1304" s="231">
        <f>IF(N1304="nulová",J1304,0)</f>
        <v>0</v>
      </c>
      <c r="BJ1304" s="23" t="s">
        <v>24</v>
      </c>
      <c r="BK1304" s="231">
        <f>ROUND(I1304*H1304,2)</f>
        <v>0</v>
      </c>
      <c r="BL1304" s="23" t="s">
        <v>244</v>
      </c>
      <c r="BM1304" s="23" t="s">
        <v>1999</v>
      </c>
    </row>
    <row r="1305" s="11" customFormat="1">
      <c r="B1305" s="232"/>
      <c r="C1305" s="233"/>
      <c r="D1305" s="234" t="s">
        <v>185</v>
      </c>
      <c r="E1305" s="233"/>
      <c r="F1305" s="236" t="s">
        <v>2000</v>
      </c>
      <c r="G1305" s="233"/>
      <c r="H1305" s="237">
        <v>713.077</v>
      </c>
      <c r="I1305" s="238"/>
      <c r="J1305" s="233"/>
      <c r="K1305" s="233"/>
      <c r="L1305" s="239"/>
      <c r="M1305" s="240"/>
      <c r="N1305" s="241"/>
      <c r="O1305" s="241"/>
      <c r="P1305" s="241"/>
      <c r="Q1305" s="241"/>
      <c r="R1305" s="241"/>
      <c r="S1305" s="241"/>
      <c r="T1305" s="242"/>
      <c r="AT1305" s="243" t="s">
        <v>185</v>
      </c>
      <c r="AU1305" s="243" t="s">
        <v>87</v>
      </c>
      <c r="AV1305" s="11" t="s">
        <v>87</v>
      </c>
      <c r="AW1305" s="11" t="s">
        <v>6</v>
      </c>
      <c r="AX1305" s="11" t="s">
        <v>24</v>
      </c>
      <c r="AY1305" s="243" t="s">
        <v>168</v>
      </c>
    </row>
    <row r="1306" s="1" customFormat="1" ht="25.5" customHeight="1">
      <c r="B1306" s="45"/>
      <c r="C1306" s="220" t="s">
        <v>2001</v>
      </c>
      <c r="D1306" s="220" t="s">
        <v>170</v>
      </c>
      <c r="E1306" s="221" t="s">
        <v>2002</v>
      </c>
      <c r="F1306" s="222" t="s">
        <v>2003</v>
      </c>
      <c r="G1306" s="223" t="s">
        <v>247</v>
      </c>
      <c r="H1306" s="224">
        <v>580</v>
      </c>
      <c r="I1306" s="225"/>
      <c r="J1306" s="226">
        <f>ROUND(I1306*H1306,2)</f>
        <v>0</v>
      </c>
      <c r="K1306" s="222" t="s">
        <v>174</v>
      </c>
      <c r="L1306" s="71"/>
      <c r="M1306" s="227" t="s">
        <v>22</v>
      </c>
      <c r="N1306" s="228" t="s">
        <v>49</v>
      </c>
      <c r="O1306" s="46"/>
      <c r="P1306" s="229">
        <f>O1306*H1306</f>
        <v>0</v>
      </c>
      <c r="Q1306" s="229">
        <v>0</v>
      </c>
      <c r="R1306" s="229">
        <f>Q1306*H1306</f>
        <v>0</v>
      </c>
      <c r="S1306" s="229">
        <v>0.084000000000000005</v>
      </c>
      <c r="T1306" s="230">
        <f>S1306*H1306</f>
        <v>48.720000000000006</v>
      </c>
      <c r="AR1306" s="23" t="s">
        <v>244</v>
      </c>
      <c r="AT1306" s="23" t="s">
        <v>170</v>
      </c>
      <c r="AU1306" s="23" t="s">
        <v>87</v>
      </c>
      <c r="AY1306" s="23" t="s">
        <v>168</v>
      </c>
      <c r="BE1306" s="231">
        <f>IF(N1306="základní",J1306,0)</f>
        <v>0</v>
      </c>
      <c r="BF1306" s="231">
        <f>IF(N1306="snížená",J1306,0)</f>
        <v>0</v>
      </c>
      <c r="BG1306" s="231">
        <f>IF(N1306="zákl. přenesená",J1306,0)</f>
        <v>0</v>
      </c>
      <c r="BH1306" s="231">
        <f>IF(N1306="sníž. přenesená",J1306,0)</f>
        <v>0</v>
      </c>
      <c r="BI1306" s="231">
        <f>IF(N1306="nulová",J1306,0)</f>
        <v>0</v>
      </c>
      <c r="BJ1306" s="23" t="s">
        <v>24</v>
      </c>
      <c r="BK1306" s="231">
        <f>ROUND(I1306*H1306,2)</f>
        <v>0</v>
      </c>
      <c r="BL1306" s="23" t="s">
        <v>244</v>
      </c>
      <c r="BM1306" s="23" t="s">
        <v>2004</v>
      </c>
    </row>
    <row r="1307" s="1" customFormat="1" ht="38.25" customHeight="1">
      <c r="B1307" s="45"/>
      <c r="C1307" s="220" t="s">
        <v>2005</v>
      </c>
      <c r="D1307" s="220" t="s">
        <v>170</v>
      </c>
      <c r="E1307" s="221" t="s">
        <v>2006</v>
      </c>
      <c r="F1307" s="222" t="s">
        <v>2007</v>
      </c>
      <c r="G1307" s="223" t="s">
        <v>241</v>
      </c>
      <c r="H1307" s="224">
        <v>3.4279999999999999</v>
      </c>
      <c r="I1307" s="225"/>
      <c r="J1307" s="226">
        <f>ROUND(I1307*H1307,2)</f>
        <v>0</v>
      </c>
      <c r="K1307" s="222" t="s">
        <v>174</v>
      </c>
      <c r="L1307" s="71"/>
      <c r="M1307" s="227" t="s">
        <v>22</v>
      </c>
      <c r="N1307" s="228" t="s">
        <v>49</v>
      </c>
      <c r="O1307" s="46"/>
      <c r="P1307" s="229">
        <f>O1307*H1307</f>
        <v>0</v>
      </c>
      <c r="Q1307" s="229">
        <v>0</v>
      </c>
      <c r="R1307" s="229">
        <f>Q1307*H1307</f>
        <v>0</v>
      </c>
      <c r="S1307" s="229">
        <v>0</v>
      </c>
      <c r="T1307" s="230">
        <f>S1307*H1307</f>
        <v>0</v>
      </c>
      <c r="AR1307" s="23" t="s">
        <v>244</v>
      </c>
      <c r="AT1307" s="23" t="s">
        <v>170</v>
      </c>
      <c r="AU1307" s="23" t="s">
        <v>87</v>
      </c>
      <c r="AY1307" s="23" t="s">
        <v>168</v>
      </c>
      <c r="BE1307" s="231">
        <f>IF(N1307="základní",J1307,0)</f>
        <v>0</v>
      </c>
      <c r="BF1307" s="231">
        <f>IF(N1307="snížená",J1307,0)</f>
        <v>0</v>
      </c>
      <c r="BG1307" s="231">
        <f>IF(N1307="zákl. přenesená",J1307,0)</f>
        <v>0</v>
      </c>
      <c r="BH1307" s="231">
        <f>IF(N1307="sníž. přenesená",J1307,0)</f>
        <v>0</v>
      </c>
      <c r="BI1307" s="231">
        <f>IF(N1307="nulová",J1307,0)</f>
        <v>0</v>
      </c>
      <c r="BJ1307" s="23" t="s">
        <v>24</v>
      </c>
      <c r="BK1307" s="231">
        <f>ROUND(I1307*H1307,2)</f>
        <v>0</v>
      </c>
      <c r="BL1307" s="23" t="s">
        <v>244</v>
      </c>
      <c r="BM1307" s="23" t="s">
        <v>2008</v>
      </c>
    </row>
    <row r="1308" s="10" customFormat="1" ht="29.88" customHeight="1">
      <c r="B1308" s="204"/>
      <c r="C1308" s="205"/>
      <c r="D1308" s="206" t="s">
        <v>77</v>
      </c>
      <c r="E1308" s="218" t="s">
        <v>2009</v>
      </c>
      <c r="F1308" s="218" t="s">
        <v>2010</v>
      </c>
      <c r="G1308" s="205"/>
      <c r="H1308" s="205"/>
      <c r="I1308" s="208"/>
      <c r="J1308" s="219">
        <f>BK1308</f>
        <v>0</v>
      </c>
      <c r="K1308" s="205"/>
      <c r="L1308" s="210"/>
      <c r="M1308" s="211"/>
      <c r="N1308" s="212"/>
      <c r="O1308" s="212"/>
      <c r="P1308" s="213">
        <f>SUM(P1309:P1368)</f>
        <v>0</v>
      </c>
      <c r="Q1308" s="212"/>
      <c r="R1308" s="213">
        <f>SUM(R1309:R1368)</f>
        <v>1.0856678118000001</v>
      </c>
      <c r="S1308" s="212"/>
      <c r="T1308" s="214">
        <f>SUM(T1309:T1368)</f>
        <v>0</v>
      </c>
      <c r="AR1308" s="215" t="s">
        <v>87</v>
      </c>
      <c r="AT1308" s="216" t="s">
        <v>77</v>
      </c>
      <c r="AU1308" s="216" t="s">
        <v>24</v>
      </c>
      <c r="AY1308" s="215" t="s">
        <v>168</v>
      </c>
      <c r="BK1308" s="217">
        <f>SUM(BK1309:BK1368)</f>
        <v>0</v>
      </c>
    </row>
    <row r="1309" s="1" customFormat="1" ht="25.5" customHeight="1">
      <c r="B1309" s="45"/>
      <c r="C1309" s="220" t="s">
        <v>2011</v>
      </c>
      <c r="D1309" s="220" t="s">
        <v>170</v>
      </c>
      <c r="E1309" s="221" t="s">
        <v>2012</v>
      </c>
      <c r="F1309" s="222" t="s">
        <v>2013</v>
      </c>
      <c r="G1309" s="223" t="s">
        <v>247</v>
      </c>
      <c r="H1309" s="224">
        <v>64.031999999999996</v>
      </c>
      <c r="I1309" s="225"/>
      <c r="J1309" s="226">
        <f>ROUND(I1309*H1309,2)</f>
        <v>0</v>
      </c>
      <c r="K1309" s="222" t="s">
        <v>174</v>
      </c>
      <c r="L1309" s="71"/>
      <c r="M1309" s="227" t="s">
        <v>22</v>
      </c>
      <c r="N1309" s="228" t="s">
        <v>49</v>
      </c>
      <c r="O1309" s="46"/>
      <c r="P1309" s="229">
        <f>O1309*H1309</f>
        <v>0</v>
      </c>
      <c r="Q1309" s="229">
        <v>0</v>
      </c>
      <c r="R1309" s="229">
        <f>Q1309*H1309</f>
        <v>0</v>
      </c>
      <c r="S1309" s="229">
        <v>0</v>
      </c>
      <c r="T1309" s="230">
        <f>S1309*H1309</f>
        <v>0</v>
      </c>
      <c r="AR1309" s="23" t="s">
        <v>244</v>
      </c>
      <c r="AT1309" s="23" t="s">
        <v>170</v>
      </c>
      <c r="AU1309" s="23" t="s">
        <v>87</v>
      </c>
      <c r="AY1309" s="23" t="s">
        <v>168</v>
      </c>
      <c r="BE1309" s="231">
        <f>IF(N1309="základní",J1309,0)</f>
        <v>0</v>
      </c>
      <c r="BF1309" s="231">
        <f>IF(N1309="snížená",J1309,0)</f>
        <v>0</v>
      </c>
      <c r="BG1309" s="231">
        <f>IF(N1309="zákl. přenesená",J1309,0)</f>
        <v>0</v>
      </c>
      <c r="BH1309" s="231">
        <f>IF(N1309="sníž. přenesená",J1309,0)</f>
        <v>0</v>
      </c>
      <c r="BI1309" s="231">
        <f>IF(N1309="nulová",J1309,0)</f>
        <v>0</v>
      </c>
      <c r="BJ1309" s="23" t="s">
        <v>24</v>
      </c>
      <c r="BK1309" s="231">
        <f>ROUND(I1309*H1309,2)</f>
        <v>0</v>
      </c>
      <c r="BL1309" s="23" t="s">
        <v>244</v>
      </c>
      <c r="BM1309" s="23" t="s">
        <v>2014</v>
      </c>
    </row>
    <row r="1310" s="12" customFormat="1">
      <c r="B1310" s="244"/>
      <c r="C1310" s="245"/>
      <c r="D1310" s="234" t="s">
        <v>185</v>
      </c>
      <c r="E1310" s="246" t="s">
        <v>22</v>
      </c>
      <c r="F1310" s="247" t="s">
        <v>2015</v>
      </c>
      <c r="G1310" s="245"/>
      <c r="H1310" s="246" t="s">
        <v>22</v>
      </c>
      <c r="I1310" s="248"/>
      <c r="J1310" s="245"/>
      <c r="K1310" s="245"/>
      <c r="L1310" s="249"/>
      <c r="M1310" s="250"/>
      <c r="N1310" s="251"/>
      <c r="O1310" s="251"/>
      <c r="P1310" s="251"/>
      <c r="Q1310" s="251"/>
      <c r="R1310" s="251"/>
      <c r="S1310" s="251"/>
      <c r="T1310" s="252"/>
      <c r="AT1310" s="253" t="s">
        <v>185</v>
      </c>
      <c r="AU1310" s="253" t="s">
        <v>87</v>
      </c>
      <c r="AV1310" s="12" t="s">
        <v>24</v>
      </c>
      <c r="AW1310" s="12" t="s">
        <v>41</v>
      </c>
      <c r="AX1310" s="12" t="s">
        <v>78</v>
      </c>
      <c r="AY1310" s="253" t="s">
        <v>168</v>
      </c>
    </row>
    <row r="1311" s="11" customFormat="1">
      <c r="B1311" s="232"/>
      <c r="C1311" s="233"/>
      <c r="D1311" s="234" t="s">
        <v>185</v>
      </c>
      <c r="E1311" s="235" t="s">
        <v>22</v>
      </c>
      <c r="F1311" s="236" t="s">
        <v>1989</v>
      </c>
      <c r="G1311" s="233"/>
      <c r="H1311" s="237">
        <v>50.366</v>
      </c>
      <c r="I1311" s="238"/>
      <c r="J1311" s="233"/>
      <c r="K1311" s="233"/>
      <c r="L1311" s="239"/>
      <c r="M1311" s="240"/>
      <c r="N1311" s="241"/>
      <c r="O1311" s="241"/>
      <c r="P1311" s="241"/>
      <c r="Q1311" s="241"/>
      <c r="R1311" s="241"/>
      <c r="S1311" s="241"/>
      <c r="T1311" s="242"/>
      <c r="AT1311" s="243" t="s">
        <v>185</v>
      </c>
      <c r="AU1311" s="243" t="s">
        <v>87</v>
      </c>
      <c r="AV1311" s="11" t="s">
        <v>87</v>
      </c>
      <c r="AW1311" s="11" t="s">
        <v>41</v>
      </c>
      <c r="AX1311" s="11" t="s">
        <v>78</v>
      </c>
      <c r="AY1311" s="243" t="s">
        <v>168</v>
      </c>
    </row>
    <row r="1312" s="12" customFormat="1">
      <c r="B1312" s="244"/>
      <c r="C1312" s="245"/>
      <c r="D1312" s="234" t="s">
        <v>185</v>
      </c>
      <c r="E1312" s="246" t="s">
        <v>22</v>
      </c>
      <c r="F1312" s="247" t="s">
        <v>2016</v>
      </c>
      <c r="G1312" s="245"/>
      <c r="H1312" s="246" t="s">
        <v>22</v>
      </c>
      <c r="I1312" s="248"/>
      <c r="J1312" s="245"/>
      <c r="K1312" s="245"/>
      <c r="L1312" s="249"/>
      <c r="M1312" s="250"/>
      <c r="N1312" s="251"/>
      <c r="O1312" s="251"/>
      <c r="P1312" s="251"/>
      <c r="Q1312" s="251"/>
      <c r="R1312" s="251"/>
      <c r="S1312" s="251"/>
      <c r="T1312" s="252"/>
      <c r="AT1312" s="253" t="s">
        <v>185</v>
      </c>
      <c r="AU1312" s="253" t="s">
        <v>87</v>
      </c>
      <c r="AV1312" s="12" t="s">
        <v>24</v>
      </c>
      <c r="AW1312" s="12" t="s">
        <v>41</v>
      </c>
      <c r="AX1312" s="12" t="s">
        <v>78</v>
      </c>
      <c r="AY1312" s="253" t="s">
        <v>168</v>
      </c>
    </row>
    <row r="1313" s="11" customFormat="1">
      <c r="B1313" s="232"/>
      <c r="C1313" s="233"/>
      <c r="D1313" s="234" t="s">
        <v>185</v>
      </c>
      <c r="E1313" s="235" t="s">
        <v>22</v>
      </c>
      <c r="F1313" s="236" t="s">
        <v>2017</v>
      </c>
      <c r="G1313" s="233"/>
      <c r="H1313" s="237">
        <v>6.2199999999999998</v>
      </c>
      <c r="I1313" s="238"/>
      <c r="J1313" s="233"/>
      <c r="K1313" s="233"/>
      <c r="L1313" s="239"/>
      <c r="M1313" s="240"/>
      <c r="N1313" s="241"/>
      <c r="O1313" s="241"/>
      <c r="P1313" s="241"/>
      <c r="Q1313" s="241"/>
      <c r="R1313" s="241"/>
      <c r="S1313" s="241"/>
      <c r="T1313" s="242"/>
      <c r="AT1313" s="243" t="s">
        <v>185</v>
      </c>
      <c r="AU1313" s="243" t="s">
        <v>87</v>
      </c>
      <c r="AV1313" s="11" t="s">
        <v>87</v>
      </c>
      <c r="AW1313" s="11" t="s">
        <v>41</v>
      </c>
      <c r="AX1313" s="11" t="s">
        <v>78</v>
      </c>
      <c r="AY1313" s="243" t="s">
        <v>168</v>
      </c>
    </row>
    <row r="1314" s="12" customFormat="1">
      <c r="B1314" s="244"/>
      <c r="C1314" s="245"/>
      <c r="D1314" s="234" t="s">
        <v>185</v>
      </c>
      <c r="E1314" s="246" t="s">
        <v>22</v>
      </c>
      <c r="F1314" s="247" t="s">
        <v>2018</v>
      </c>
      <c r="G1314" s="245"/>
      <c r="H1314" s="246" t="s">
        <v>22</v>
      </c>
      <c r="I1314" s="248"/>
      <c r="J1314" s="245"/>
      <c r="K1314" s="245"/>
      <c r="L1314" s="249"/>
      <c r="M1314" s="250"/>
      <c r="N1314" s="251"/>
      <c r="O1314" s="251"/>
      <c r="P1314" s="251"/>
      <c r="Q1314" s="251"/>
      <c r="R1314" s="251"/>
      <c r="S1314" s="251"/>
      <c r="T1314" s="252"/>
      <c r="AT1314" s="253" t="s">
        <v>185</v>
      </c>
      <c r="AU1314" s="253" t="s">
        <v>87</v>
      </c>
      <c r="AV1314" s="12" t="s">
        <v>24</v>
      </c>
      <c r="AW1314" s="12" t="s">
        <v>41</v>
      </c>
      <c r="AX1314" s="12" t="s">
        <v>78</v>
      </c>
      <c r="AY1314" s="253" t="s">
        <v>168</v>
      </c>
    </row>
    <row r="1315" s="11" customFormat="1">
      <c r="B1315" s="232"/>
      <c r="C1315" s="233"/>
      <c r="D1315" s="234" t="s">
        <v>185</v>
      </c>
      <c r="E1315" s="235" t="s">
        <v>22</v>
      </c>
      <c r="F1315" s="236" t="s">
        <v>1993</v>
      </c>
      <c r="G1315" s="233"/>
      <c r="H1315" s="237">
        <v>7.4459999999999997</v>
      </c>
      <c r="I1315" s="238"/>
      <c r="J1315" s="233"/>
      <c r="K1315" s="233"/>
      <c r="L1315" s="239"/>
      <c r="M1315" s="240"/>
      <c r="N1315" s="241"/>
      <c r="O1315" s="241"/>
      <c r="P1315" s="241"/>
      <c r="Q1315" s="241"/>
      <c r="R1315" s="241"/>
      <c r="S1315" s="241"/>
      <c r="T1315" s="242"/>
      <c r="AT1315" s="243" t="s">
        <v>185</v>
      </c>
      <c r="AU1315" s="243" t="s">
        <v>87</v>
      </c>
      <c r="AV1315" s="11" t="s">
        <v>87</v>
      </c>
      <c r="AW1315" s="11" t="s">
        <v>41</v>
      </c>
      <c r="AX1315" s="11" t="s">
        <v>78</v>
      </c>
      <c r="AY1315" s="243" t="s">
        <v>168</v>
      </c>
    </row>
    <row r="1316" s="1" customFormat="1" ht="51" customHeight="1">
      <c r="B1316" s="45"/>
      <c r="C1316" s="254" t="s">
        <v>2019</v>
      </c>
      <c r="D1316" s="254" t="s">
        <v>460</v>
      </c>
      <c r="E1316" s="255" t="s">
        <v>2020</v>
      </c>
      <c r="F1316" s="256" t="s">
        <v>2021</v>
      </c>
      <c r="G1316" s="257" t="s">
        <v>183</v>
      </c>
      <c r="H1316" s="258">
        <v>7.8529999999999998</v>
      </c>
      <c r="I1316" s="259"/>
      <c r="J1316" s="260">
        <f>ROUND(I1316*H1316,2)</f>
        <v>0</v>
      </c>
      <c r="K1316" s="256" t="s">
        <v>174</v>
      </c>
      <c r="L1316" s="261"/>
      <c r="M1316" s="262" t="s">
        <v>22</v>
      </c>
      <c r="N1316" s="263" t="s">
        <v>49</v>
      </c>
      <c r="O1316" s="46"/>
      <c r="P1316" s="229">
        <f>O1316*H1316</f>
        <v>0</v>
      </c>
      <c r="Q1316" s="229">
        <v>0.025000000000000001</v>
      </c>
      <c r="R1316" s="229">
        <f>Q1316*H1316</f>
        <v>0.196325</v>
      </c>
      <c r="S1316" s="229">
        <v>0</v>
      </c>
      <c r="T1316" s="230">
        <f>S1316*H1316</f>
        <v>0</v>
      </c>
      <c r="AR1316" s="23" t="s">
        <v>337</v>
      </c>
      <c r="AT1316" s="23" t="s">
        <v>460</v>
      </c>
      <c r="AU1316" s="23" t="s">
        <v>87</v>
      </c>
      <c r="AY1316" s="23" t="s">
        <v>168</v>
      </c>
      <c r="BE1316" s="231">
        <f>IF(N1316="základní",J1316,0)</f>
        <v>0</v>
      </c>
      <c r="BF1316" s="231">
        <f>IF(N1316="snížená",J1316,0)</f>
        <v>0</v>
      </c>
      <c r="BG1316" s="231">
        <f>IF(N1316="zákl. přenesená",J1316,0)</f>
        <v>0</v>
      </c>
      <c r="BH1316" s="231">
        <f>IF(N1316="sníž. přenesená",J1316,0)</f>
        <v>0</v>
      </c>
      <c r="BI1316" s="231">
        <f>IF(N1316="nulová",J1316,0)</f>
        <v>0</v>
      </c>
      <c r="BJ1316" s="23" t="s">
        <v>24</v>
      </c>
      <c r="BK1316" s="231">
        <f>ROUND(I1316*H1316,2)</f>
        <v>0</v>
      </c>
      <c r="BL1316" s="23" t="s">
        <v>244</v>
      </c>
      <c r="BM1316" s="23" t="s">
        <v>2022</v>
      </c>
    </row>
    <row r="1317" s="1" customFormat="1">
      <c r="B1317" s="45"/>
      <c r="C1317" s="73"/>
      <c r="D1317" s="234" t="s">
        <v>464</v>
      </c>
      <c r="E1317" s="73"/>
      <c r="F1317" s="264" t="s">
        <v>2023</v>
      </c>
      <c r="G1317" s="73"/>
      <c r="H1317" s="73"/>
      <c r="I1317" s="190"/>
      <c r="J1317" s="73"/>
      <c r="K1317" s="73"/>
      <c r="L1317" s="71"/>
      <c r="M1317" s="265"/>
      <c r="N1317" s="46"/>
      <c r="O1317" s="46"/>
      <c r="P1317" s="46"/>
      <c r="Q1317" s="46"/>
      <c r="R1317" s="46"/>
      <c r="S1317" s="46"/>
      <c r="T1317" s="94"/>
      <c r="AT1317" s="23" t="s">
        <v>464</v>
      </c>
      <c r="AU1317" s="23" t="s">
        <v>87</v>
      </c>
    </row>
    <row r="1318" s="12" customFormat="1">
      <c r="B1318" s="244"/>
      <c r="C1318" s="245"/>
      <c r="D1318" s="234" t="s">
        <v>185</v>
      </c>
      <c r="E1318" s="246" t="s">
        <v>22</v>
      </c>
      <c r="F1318" s="247" t="s">
        <v>2015</v>
      </c>
      <c r="G1318" s="245"/>
      <c r="H1318" s="246" t="s">
        <v>22</v>
      </c>
      <c r="I1318" s="248"/>
      <c r="J1318" s="245"/>
      <c r="K1318" s="245"/>
      <c r="L1318" s="249"/>
      <c r="M1318" s="250"/>
      <c r="N1318" s="251"/>
      <c r="O1318" s="251"/>
      <c r="P1318" s="251"/>
      <c r="Q1318" s="251"/>
      <c r="R1318" s="251"/>
      <c r="S1318" s="251"/>
      <c r="T1318" s="252"/>
      <c r="AT1318" s="253" t="s">
        <v>185</v>
      </c>
      <c r="AU1318" s="253" t="s">
        <v>87</v>
      </c>
      <c r="AV1318" s="12" t="s">
        <v>24</v>
      </c>
      <c r="AW1318" s="12" t="s">
        <v>41</v>
      </c>
      <c r="AX1318" s="12" t="s">
        <v>78</v>
      </c>
      <c r="AY1318" s="253" t="s">
        <v>168</v>
      </c>
    </row>
    <row r="1319" s="11" customFormat="1">
      <c r="B1319" s="232"/>
      <c r="C1319" s="233"/>
      <c r="D1319" s="234" t="s">
        <v>185</v>
      </c>
      <c r="E1319" s="235" t="s">
        <v>22</v>
      </c>
      <c r="F1319" s="236" t="s">
        <v>2024</v>
      </c>
      <c r="G1319" s="233"/>
      <c r="H1319" s="237">
        <v>6.548</v>
      </c>
      <c r="I1319" s="238"/>
      <c r="J1319" s="233"/>
      <c r="K1319" s="233"/>
      <c r="L1319" s="239"/>
      <c r="M1319" s="240"/>
      <c r="N1319" s="241"/>
      <c r="O1319" s="241"/>
      <c r="P1319" s="241"/>
      <c r="Q1319" s="241"/>
      <c r="R1319" s="241"/>
      <c r="S1319" s="241"/>
      <c r="T1319" s="242"/>
      <c r="AT1319" s="243" t="s">
        <v>185</v>
      </c>
      <c r="AU1319" s="243" t="s">
        <v>87</v>
      </c>
      <c r="AV1319" s="11" t="s">
        <v>87</v>
      </c>
      <c r="AW1319" s="11" t="s">
        <v>41</v>
      </c>
      <c r="AX1319" s="11" t="s">
        <v>78</v>
      </c>
      <c r="AY1319" s="243" t="s">
        <v>168</v>
      </c>
    </row>
    <row r="1320" s="12" customFormat="1">
      <c r="B1320" s="244"/>
      <c r="C1320" s="245"/>
      <c r="D1320" s="234" t="s">
        <v>185</v>
      </c>
      <c r="E1320" s="246" t="s">
        <v>22</v>
      </c>
      <c r="F1320" s="247" t="s">
        <v>2016</v>
      </c>
      <c r="G1320" s="245"/>
      <c r="H1320" s="246" t="s">
        <v>22</v>
      </c>
      <c r="I1320" s="248"/>
      <c r="J1320" s="245"/>
      <c r="K1320" s="245"/>
      <c r="L1320" s="249"/>
      <c r="M1320" s="250"/>
      <c r="N1320" s="251"/>
      <c r="O1320" s="251"/>
      <c r="P1320" s="251"/>
      <c r="Q1320" s="251"/>
      <c r="R1320" s="251"/>
      <c r="S1320" s="251"/>
      <c r="T1320" s="252"/>
      <c r="AT1320" s="253" t="s">
        <v>185</v>
      </c>
      <c r="AU1320" s="253" t="s">
        <v>87</v>
      </c>
      <c r="AV1320" s="12" t="s">
        <v>24</v>
      </c>
      <c r="AW1320" s="12" t="s">
        <v>41</v>
      </c>
      <c r="AX1320" s="12" t="s">
        <v>78</v>
      </c>
      <c r="AY1320" s="253" t="s">
        <v>168</v>
      </c>
    </row>
    <row r="1321" s="11" customFormat="1">
      <c r="B1321" s="232"/>
      <c r="C1321" s="233"/>
      <c r="D1321" s="234" t="s">
        <v>185</v>
      </c>
      <c r="E1321" s="235" t="s">
        <v>22</v>
      </c>
      <c r="F1321" s="236" t="s">
        <v>2025</v>
      </c>
      <c r="G1321" s="233"/>
      <c r="H1321" s="237">
        <v>0.93300000000000005</v>
      </c>
      <c r="I1321" s="238"/>
      <c r="J1321" s="233"/>
      <c r="K1321" s="233"/>
      <c r="L1321" s="239"/>
      <c r="M1321" s="240"/>
      <c r="N1321" s="241"/>
      <c r="O1321" s="241"/>
      <c r="P1321" s="241"/>
      <c r="Q1321" s="241"/>
      <c r="R1321" s="241"/>
      <c r="S1321" s="241"/>
      <c r="T1321" s="242"/>
      <c r="AT1321" s="243" t="s">
        <v>185</v>
      </c>
      <c r="AU1321" s="243" t="s">
        <v>87</v>
      </c>
      <c r="AV1321" s="11" t="s">
        <v>87</v>
      </c>
      <c r="AW1321" s="11" t="s">
        <v>41</v>
      </c>
      <c r="AX1321" s="11" t="s">
        <v>78</v>
      </c>
      <c r="AY1321" s="243" t="s">
        <v>168</v>
      </c>
    </row>
    <row r="1322" s="12" customFormat="1">
      <c r="B1322" s="244"/>
      <c r="C1322" s="245"/>
      <c r="D1322" s="234" t="s">
        <v>185</v>
      </c>
      <c r="E1322" s="246" t="s">
        <v>22</v>
      </c>
      <c r="F1322" s="247" t="s">
        <v>2018</v>
      </c>
      <c r="G1322" s="245"/>
      <c r="H1322" s="246" t="s">
        <v>22</v>
      </c>
      <c r="I1322" s="248"/>
      <c r="J1322" s="245"/>
      <c r="K1322" s="245"/>
      <c r="L1322" s="249"/>
      <c r="M1322" s="250"/>
      <c r="N1322" s="251"/>
      <c r="O1322" s="251"/>
      <c r="P1322" s="251"/>
      <c r="Q1322" s="251"/>
      <c r="R1322" s="251"/>
      <c r="S1322" s="251"/>
      <c r="T1322" s="252"/>
      <c r="AT1322" s="253" t="s">
        <v>185</v>
      </c>
      <c r="AU1322" s="253" t="s">
        <v>87</v>
      </c>
      <c r="AV1322" s="12" t="s">
        <v>24</v>
      </c>
      <c r="AW1322" s="12" t="s">
        <v>41</v>
      </c>
      <c r="AX1322" s="12" t="s">
        <v>78</v>
      </c>
      <c r="AY1322" s="253" t="s">
        <v>168</v>
      </c>
    </row>
    <row r="1323" s="11" customFormat="1">
      <c r="B1323" s="232"/>
      <c r="C1323" s="233"/>
      <c r="D1323" s="234" t="s">
        <v>185</v>
      </c>
      <c r="E1323" s="235" t="s">
        <v>22</v>
      </c>
      <c r="F1323" s="236" t="s">
        <v>2026</v>
      </c>
      <c r="G1323" s="233"/>
      <c r="H1323" s="237">
        <v>0.372</v>
      </c>
      <c r="I1323" s="238"/>
      <c r="J1323" s="233"/>
      <c r="K1323" s="233"/>
      <c r="L1323" s="239"/>
      <c r="M1323" s="240"/>
      <c r="N1323" s="241"/>
      <c r="O1323" s="241"/>
      <c r="P1323" s="241"/>
      <c r="Q1323" s="241"/>
      <c r="R1323" s="241"/>
      <c r="S1323" s="241"/>
      <c r="T1323" s="242"/>
      <c r="AT1323" s="243" t="s">
        <v>185</v>
      </c>
      <c r="AU1323" s="243" t="s">
        <v>87</v>
      </c>
      <c r="AV1323" s="11" t="s">
        <v>87</v>
      </c>
      <c r="AW1323" s="11" t="s">
        <v>41</v>
      </c>
      <c r="AX1323" s="11" t="s">
        <v>78</v>
      </c>
      <c r="AY1323" s="243" t="s">
        <v>168</v>
      </c>
    </row>
    <row r="1324" s="1" customFormat="1" ht="25.5" customHeight="1">
      <c r="B1324" s="45"/>
      <c r="C1324" s="220" t="s">
        <v>2027</v>
      </c>
      <c r="D1324" s="220" t="s">
        <v>170</v>
      </c>
      <c r="E1324" s="221" t="s">
        <v>2028</v>
      </c>
      <c r="F1324" s="222" t="s">
        <v>2029</v>
      </c>
      <c r="G1324" s="223" t="s">
        <v>247</v>
      </c>
      <c r="H1324" s="224">
        <v>80.129999999999995</v>
      </c>
      <c r="I1324" s="225"/>
      <c r="J1324" s="226">
        <f>ROUND(I1324*H1324,2)</f>
        <v>0</v>
      </c>
      <c r="K1324" s="222" t="s">
        <v>174</v>
      </c>
      <c r="L1324" s="71"/>
      <c r="M1324" s="227" t="s">
        <v>22</v>
      </c>
      <c r="N1324" s="228" t="s">
        <v>49</v>
      </c>
      <c r="O1324" s="46"/>
      <c r="P1324" s="229">
        <f>O1324*H1324</f>
        <v>0</v>
      </c>
      <c r="Q1324" s="229">
        <v>0</v>
      </c>
      <c r="R1324" s="229">
        <f>Q1324*H1324</f>
        <v>0</v>
      </c>
      <c r="S1324" s="229">
        <v>0</v>
      </c>
      <c r="T1324" s="230">
        <f>S1324*H1324</f>
        <v>0</v>
      </c>
      <c r="AR1324" s="23" t="s">
        <v>244</v>
      </c>
      <c r="AT1324" s="23" t="s">
        <v>170</v>
      </c>
      <c r="AU1324" s="23" t="s">
        <v>87</v>
      </c>
      <c r="AY1324" s="23" t="s">
        <v>168</v>
      </c>
      <c r="BE1324" s="231">
        <f>IF(N1324="základní",J1324,0)</f>
        <v>0</v>
      </c>
      <c r="BF1324" s="231">
        <f>IF(N1324="snížená",J1324,0)</f>
        <v>0</v>
      </c>
      <c r="BG1324" s="231">
        <f>IF(N1324="zákl. přenesená",J1324,0)</f>
        <v>0</v>
      </c>
      <c r="BH1324" s="231">
        <f>IF(N1324="sníž. přenesená",J1324,0)</f>
        <v>0</v>
      </c>
      <c r="BI1324" s="231">
        <f>IF(N1324="nulová",J1324,0)</f>
        <v>0</v>
      </c>
      <c r="BJ1324" s="23" t="s">
        <v>24</v>
      </c>
      <c r="BK1324" s="231">
        <f>ROUND(I1324*H1324,2)</f>
        <v>0</v>
      </c>
      <c r="BL1324" s="23" t="s">
        <v>244</v>
      </c>
      <c r="BM1324" s="23" t="s">
        <v>2030</v>
      </c>
    </row>
    <row r="1325" s="12" customFormat="1">
      <c r="B1325" s="244"/>
      <c r="C1325" s="245"/>
      <c r="D1325" s="234" t="s">
        <v>185</v>
      </c>
      <c r="E1325" s="246" t="s">
        <v>22</v>
      </c>
      <c r="F1325" s="247" t="s">
        <v>2031</v>
      </c>
      <c r="G1325" s="245"/>
      <c r="H1325" s="246" t="s">
        <v>22</v>
      </c>
      <c r="I1325" s="248"/>
      <c r="J1325" s="245"/>
      <c r="K1325" s="245"/>
      <c r="L1325" s="249"/>
      <c r="M1325" s="250"/>
      <c r="N1325" s="251"/>
      <c r="O1325" s="251"/>
      <c r="P1325" s="251"/>
      <c r="Q1325" s="251"/>
      <c r="R1325" s="251"/>
      <c r="S1325" s="251"/>
      <c r="T1325" s="252"/>
      <c r="AT1325" s="253" t="s">
        <v>185</v>
      </c>
      <c r="AU1325" s="253" t="s">
        <v>87</v>
      </c>
      <c r="AV1325" s="12" t="s">
        <v>24</v>
      </c>
      <c r="AW1325" s="12" t="s">
        <v>41</v>
      </c>
      <c r="AX1325" s="12" t="s">
        <v>78</v>
      </c>
      <c r="AY1325" s="253" t="s">
        <v>168</v>
      </c>
    </row>
    <row r="1326" s="11" customFormat="1">
      <c r="B1326" s="232"/>
      <c r="C1326" s="233"/>
      <c r="D1326" s="234" t="s">
        <v>185</v>
      </c>
      <c r="E1326" s="235" t="s">
        <v>22</v>
      </c>
      <c r="F1326" s="236" t="s">
        <v>1264</v>
      </c>
      <c r="G1326" s="233"/>
      <c r="H1326" s="237">
        <v>80.129999999999995</v>
      </c>
      <c r="I1326" s="238"/>
      <c r="J1326" s="233"/>
      <c r="K1326" s="233"/>
      <c r="L1326" s="239"/>
      <c r="M1326" s="240"/>
      <c r="N1326" s="241"/>
      <c r="O1326" s="241"/>
      <c r="P1326" s="241"/>
      <c r="Q1326" s="241"/>
      <c r="R1326" s="241"/>
      <c r="S1326" s="241"/>
      <c r="T1326" s="242"/>
      <c r="AT1326" s="243" t="s">
        <v>185</v>
      </c>
      <c r="AU1326" s="243" t="s">
        <v>87</v>
      </c>
      <c r="AV1326" s="11" t="s">
        <v>87</v>
      </c>
      <c r="AW1326" s="11" t="s">
        <v>41</v>
      </c>
      <c r="AX1326" s="11" t="s">
        <v>78</v>
      </c>
      <c r="AY1326" s="243" t="s">
        <v>168</v>
      </c>
    </row>
    <row r="1327" s="1" customFormat="1" ht="63.75" customHeight="1">
      <c r="B1327" s="45"/>
      <c r="C1327" s="254" t="s">
        <v>2032</v>
      </c>
      <c r="D1327" s="254" t="s">
        <v>460</v>
      </c>
      <c r="E1327" s="255" t="s">
        <v>2033</v>
      </c>
      <c r="F1327" s="256" t="s">
        <v>2034</v>
      </c>
      <c r="G1327" s="257" t="s">
        <v>247</v>
      </c>
      <c r="H1327" s="258">
        <v>81.733000000000004</v>
      </c>
      <c r="I1327" s="259"/>
      <c r="J1327" s="260">
        <f>ROUND(I1327*H1327,2)</f>
        <v>0</v>
      </c>
      <c r="K1327" s="256" t="s">
        <v>174</v>
      </c>
      <c r="L1327" s="261"/>
      <c r="M1327" s="262" t="s">
        <v>22</v>
      </c>
      <c r="N1327" s="263" t="s">
        <v>49</v>
      </c>
      <c r="O1327" s="46"/>
      <c r="P1327" s="229">
        <f>O1327*H1327</f>
        <v>0</v>
      </c>
      <c r="Q1327" s="229">
        <v>0.001</v>
      </c>
      <c r="R1327" s="229">
        <f>Q1327*H1327</f>
        <v>0.081733</v>
      </c>
      <c r="S1327" s="229">
        <v>0</v>
      </c>
      <c r="T1327" s="230">
        <f>S1327*H1327</f>
        <v>0</v>
      </c>
      <c r="AR1327" s="23" t="s">
        <v>337</v>
      </c>
      <c r="AT1327" s="23" t="s">
        <v>460</v>
      </c>
      <c r="AU1327" s="23" t="s">
        <v>87</v>
      </c>
      <c r="AY1327" s="23" t="s">
        <v>168</v>
      </c>
      <c r="BE1327" s="231">
        <f>IF(N1327="základní",J1327,0)</f>
        <v>0</v>
      </c>
      <c r="BF1327" s="231">
        <f>IF(N1327="snížená",J1327,0)</f>
        <v>0</v>
      </c>
      <c r="BG1327" s="231">
        <f>IF(N1327="zákl. přenesená",J1327,0)</f>
        <v>0</v>
      </c>
      <c r="BH1327" s="231">
        <f>IF(N1327="sníž. přenesená",J1327,0)</f>
        <v>0</v>
      </c>
      <c r="BI1327" s="231">
        <f>IF(N1327="nulová",J1327,0)</f>
        <v>0</v>
      </c>
      <c r="BJ1327" s="23" t="s">
        <v>24</v>
      </c>
      <c r="BK1327" s="231">
        <f>ROUND(I1327*H1327,2)</f>
        <v>0</v>
      </c>
      <c r="BL1327" s="23" t="s">
        <v>244</v>
      </c>
      <c r="BM1327" s="23" t="s">
        <v>2035</v>
      </c>
    </row>
    <row r="1328" s="1" customFormat="1">
      <c r="B1328" s="45"/>
      <c r="C1328" s="73"/>
      <c r="D1328" s="234" t="s">
        <v>464</v>
      </c>
      <c r="E1328" s="73"/>
      <c r="F1328" s="264" t="s">
        <v>2023</v>
      </c>
      <c r="G1328" s="73"/>
      <c r="H1328" s="73"/>
      <c r="I1328" s="190"/>
      <c r="J1328" s="73"/>
      <c r="K1328" s="73"/>
      <c r="L1328" s="71"/>
      <c r="M1328" s="265"/>
      <c r="N1328" s="46"/>
      <c r="O1328" s="46"/>
      <c r="P1328" s="46"/>
      <c r="Q1328" s="46"/>
      <c r="R1328" s="46"/>
      <c r="S1328" s="46"/>
      <c r="T1328" s="94"/>
      <c r="AT1328" s="23" t="s">
        <v>464</v>
      </c>
      <c r="AU1328" s="23" t="s">
        <v>87</v>
      </c>
    </row>
    <row r="1329" s="11" customFormat="1">
      <c r="B1329" s="232"/>
      <c r="C1329" s="233"/>
      <c r="D1329" s="234" t="s">
        <v>185</v>
      </c>
      <c r="E1329" s="233"/>
      <c r="F1329" s="236" t="s">
        <v>2036</v>
      </c>
      <c r="G1329" s="233"/>
      <c r="H1329" s="237">
        <v>81.733000000000004</v>
      </c>
      <c r="I1329" s="238"/>
      <c r="J1329" s="233"/>
      <c r="K1329" s="233"/>
      <c r="L1329" s="239"/>
      <c r="M1329" s="240"/>
      <c r="N1329" s="241"/>
      <c r="O1329" s="241"/>
      <c r="P1329" s="241"/>
      <c r="Q1329" s="241"/>
      <c r="R1329" s="241"/>
      <c r="S1329" s="241"/>
      <c r="T1329" s="242"/>
      <c r="AT1329" s="243" t="s">
        <v>185</v>
      </c>
      <c r="AU1329" s="243" t="s">
        <v>87</v>
      </c>
      <c r="AV1329" s="11" t="s">
        <v>87</v>
      </c>
      <c r="AW1329" s="11" t="s">
        <v>6</v>
      </c>
      <c r="AX1329" s="11" t="s">
        <v>24</v>
      </c>
      <c r="AY1329" s="243" t="s">
        <v>168</v>
      </c>
    </row>
    <row r="1330" s="1" customFormat="1" ht="25.5" customHeight="1">
      <c r="B1330" s="45"/>
      <c r="C1330" s="220" t="s">
        <v>2037</v>
      </c>
      <c r="D1330" s="220" t="s">
        <v>170</v>
      </c>
      <c r="E1330" s="221" t="s">
        <v>2038</v>
      </c>
      <c r="F1330" s="222" t="s">
        <v>2039</v>
      </c>
      <c r="G1330" s="223" t="s">
        <v>247</v>
      </c>
      <c r="H1330" s="224">
        <v>44.740000000000002</v>
      </c>
      <c r="I1330" s="225"/>
      <c r="J1330" s="226">
        <f>ROUND(I1330*H1330,2)</f>
        <v>0</v>
      </c>
      <c r="K1330" s="222" t="s">
        <v>174</v>
      </c>
      <c r="L1330" s="71"/>
      <c r="M1330" s="227" t="s">
        <v>22</v>
      </c>
      <c r="N1330" s="228" t="s">
        <v>49</v>
      </c>
      <c r="O1330" s="46"/>
      <c r="P1330" s="229">
        <f>O1330*H1330</f>
        <v>0</v>
      </c>
      <c r="Q1330" s="229">
        <v>0</v>
      </c>
      <c r="R1330" s="229">
        <f>Q1330*H1330</f>
        <v>0</v>
      </c>
      <c r="S1330" s="229">
        <v>0</v>
      </c>
      <c r="T1330" s="230">
        <f>S1330*H1330</f>
        <v>0</v>
      </c>
      <c r="AR1330" s="23" t="s">
        <v>244</v>
      </c>
      <c r="AT1330" s="23" t="s">
        <v>170</v>
      </c>
      <c r="AU1330" s="23" t="s">
        <v>87</v>
      </c>
      <c r="AY1330" s="23" t="s">
        <v>168</v>
      </c>
      <c r="BE1330" s="231">
        <f>IF(N1330="základní",J1330,0)</f>
        <v>0</v>
      </c>
      <c r="BF1330" s="231">
        <f>IF(N1330="snížená",J1330,0)</f>
        <v>0</v>
      </c>
      <c r="BG1330" s="231">
        <f>IF(N1330="zákl. přenesená",J1330,0)</f>
        <v>0</v>
      </c>
      <c r="BH1330" s="231">
        <f>IF(N1330="sníž. přenesená",J1330,0)</f>
        <v>0</v>
      </c>
      <c r="BI1330" s="231">
        <f>IF(N1330="nulová",J1330,0)</f>
        <v>0</v>
      </c>
      <c r="BJ1330" s="23" t="s">
        <v>24</v>
      </c>
      <c r="BK1330" s="231">
        <f>ROUND(I1330*H1330,2)</f>
        <v>0</v>
      </c>
      <c r="BL1330" s="23" t="s">
        <v>244</v>
      </c>
      <c r="BM1330" s="23" t="s">
        <v>2040</v>
      </c>
    </row>
    <row r="1331" s="12" customFormat="1">
      <c r="B1331" s="244"/>
      <c r="C1331" s="245"/>
      <c r="D1331" s="234" t="s">
        <v>185</v>
      </c>
      <c r="E1331" s="246" t="s">
        <v>22</v>
      </c>
      <c r="F1331" s="247" t="s">
        <v>2041</v>
      </c>
      <c r="G1331" s="245"/>
      <c r="H1331" s="246" t="s">
        <v>22</v>
      </c>
      <c r="I1331" s="248"/>
      <c r="J1331" s="245"/>
      <c r="K1331" s="245"/>
      <c r="L1331" s="249"/>
      <c r="M1331" s="250"/>
      <c r="N1331" s="251"/>
      <c r="O1331" s="251"/>
      <c r="P1331" s="251"/>
      <c r="Q1331" s="251"/>
      <c r="R1331" s="251"/>
      <c r="S1331" s="251"/>
      <c r="T1331" s="252"/>
      <c r="AT1331" s="253" t="s">
        <v>185</v>
      </c>
      <c r="AU1331" s="253" t="s">
        <v>87</v>
      </c>
      <c r="AV1331" s="12" t="s">
        <v>24</v>
      </c>
      <c r="AW1331" s="12" t="s">
        <v>41</v>
      </c>
      <c r="AX1331" s="12" t="s">
        <v>78</v>
      </c>
      <c r="AY1331" s="253" t="s">
        <v>168</v>
      </c>
    </row>
    <row r="1332" s="11" customFormat="1">
      <c r="B1332" s="232"/>
      <c r="C1332" s="233"/>
      <c r="D1332" s="234" t="s">
        <v>185</v>
      </c>
      <c r="E1332" s="235" t="s">
        <v>22</v>
      </c>
      <c r="F1332" s="236" t="s">
        <v>772</v>
      </c>
      <c r="G1332" s="233"/>
      <c r="H1332" s="237">
        <v>44.740000000000002</v>
      </c>
      <c r="I1332" s="238"/>
      <c r="J1332" s="233"/>
      <c r="K1332" s="233"/>
      <c r="L1332" s="239"/>
      <c r="M1332" s="240"/>
      <c r="N1332" s="241"/>
      <c r="O1332" s="241"/>
      <c r="P1332" s="241"/>
      <c r="Q1332" s="241"/>
      <c r="R1332" s="241"/>
      <c r="S1332" s="241"/>
      <c r="T1332" s="242"/>
      <c r="AT1332" s="243" t="s">
        <v>185</v>
      </c>
      <c r="AU1332" s="243" t="s">
        <v>87</v>
      </c>
      <c r="AV1332" s="11" t="s">
        <v>87</v>
      </c>
      <c r="AW1332" s="11" t="s">
        <v>41</v>
      </c>
      <c r="AX1332" s="11" t="s">
        <v>78</v>
      </c>
      <c r="AY1332" s="243" t="s">
        <v>168</v>
      </c>
    </row>
    <row r="1333" s="1" customFormat="1" ht="63.75" customHeight="1">
      <c r="B1333" s="45"/>
      <c r="C1333" s="254" t="s">
        <v>2042</v>
      </c>
      <c r="D1333" s="254" t="s">
        <v>460</v>
      </c>
      <c r="E1333" s="255" t="s">
        <v>2043</v>
      </c>
      <c r="F1333" s="256" t="s">
        <v>2044</v>
      </c>
      <c r="G1333" s="257" t="s">
        <v>247</v>
      </c>
      <c r="H1333" s="258">
        <v>45.634999999999998</v>
      </c>
      <c r="I1333" s="259"/>
      <c r="J1333" s="260">
        <f>ROUND(I1333*H1333,2)</f>
        <v>0</v>
      </c>
      <c r="K1333" s="256" t="s">
        <v>174</v>
      </c>
      <c r="L1333" s="261"/>
      <c r="M1333" s="262" t="s">
        <v>22</v>
      </c>
      <c r="N1333" s="263" t="s">
        <v>49</v>
      </c>
      <c r="O1333" s="46"/>
      <c r="P1333" s="229">
        <f>O1333*H1333</f>
        <v>0</v>
      </c>
      <c r="Q1333" s="229">
        <v>0.00125</v>
      </c>
      <c r="R1333" s="229">
        <f>Q1333*H1333</f>
        <v>0.057043749999999997</v>
      </c>
      <c r="S1333" s="229">
        <v>0</v>
      </c>
      <c r="T1333" s="230">
        <f>S1333*H1333</f>
        <v>0</v>
      </c>
      <c r="AR1333" s="23" t="s">
        <v>337</v>
      </c>
      <c r="AT1333" s="23" t="s">
        <v>460</v>
      </c>
      <c r="AU1333" s="23" t="s">
        <v>87</v>
      </c>
      <c r="AY1333" s="23" t="s">
        <v>168</v>
      </c>
      <c r="BE1333" s="231">
        <f>IF(N1333="základní",J1333,0)</f>
        <v>0</v>
      </c>
      <c r="BF1333" s="231">
        <f>IF(N1333="snížená",J1333,0)</f>
        <v>0</v>
      </c>
      <c r="BG1333" s="231">
        <f>IF(N1333="zákl. přenesená",J1333,0)</f>
        <v>0</v>
      </c>
      <c r="BH1333" s="231">
        <f>IF(N1333="sníž. přenesená",J1333,0)</f>
        <v>0</v>
      </c>
      <c r="BI1333" s="231">
        <f>IF(N1333="nulová",J1333,0)</f>
        <v>0</v>
      </c>
      <c r="BJ1333" s="23" t="s">
        <v>24</v>
      </c>
      <c r="BK1333" s="231">
        <f>ROUND(I1333*H1333,2)</f>
        <v>0</v>
      </c>
      <c r="BL1333" s="23" t="s">
        <v>244</v>
      </c>
      <c r="BM1333" s="23" t="s">
        <v>2045</v>
      </c>
    </row>
    <row r="1334" s="1" customFormat="1">
      <c r="B1334" s="45"/>
      <c r="C1334" s="73"/>
      <c r="D1334" s="234" t="s">
        <v>464</v>
      </c>
      <c r="E1334" s="73"/>
      <c r="F1334" s="264" t="s">
        <v>2023</v>
      </c>
      <c r="G1334" s="73"/>
      <c r="H1334" s="73"/>
      <c r="I1334" s="190"/>
      <c r="J1334" s="73"/>
      <c r="K1334" s="73"/>
      <c r="L1334" s="71"/>
      <c r="M1334" s="265"/>
      <c r="N1334" s="46"/>
      <c r="O1334" s="46"/>
      <c r="P1334" s="46"/>
      <c r="Q1334" s="46"/>
      <c r="R1334" s="46"/>
      <c r="S1334" s="46"/>
      <c r="T1334" s="94"/>
      <c r="AT1334" s="23" t="s">
        <v>464</v>
      </c>
      <c r="AU1334" s="23" t="s">
        <v>87</v>
      </c>
    </row>
    <row r="1335" s="11" customFormat="1">
      <c r="B1335" s="232"/>
      <c r="C1335" s="233"/>
      <c r="D1335" s="234" t="s">
        <v>185</v>
      </c>
      <c r="E1335" s="233"/>
      <c r="F1335" s="236" t="s">
        <v>2046</v>
      </c>
      <c r="G1335" s="233"/>
      <c r="H1335" s="237">
        <v>45.634999999999998</v>
      </c>
      <c r="I1335" s="238"/>
      <c r="J1335" s="233"/>
      <c r="K1335" s="233"/>
      <c r="L1335" s="239"/>
      <c r="M1335" s="240"/>
      <c r="N1335" s="241"/>
      <c r="O1335" s="241"/>
      <c r="P1335" s="241"/>
      <c r="Q1335" s="241"/>
      <c r="R1335" s="241"/>
      <c r="S1335" s="241"/>
      <c r="T1335" s="242"/>
      <c r="AT1335" s="243" t="s">
        <v>185</v>
      </c>
      <c r="AU1335" s="243" t="s">
        <v>87</v>
      </c>
      <c r="AV1335" s="11" t="s">
        <v>87</v>
      </c>
      <c r="AW1335" s="11" t="s">
        <v>6</v>
      </c>
      <c r="AX1335" s="11" t="s">
        <v>24</v>
      </c>
      <c r="AY1335" s="243" t="s">
        <v>168</v>
      </c>
    </row>
    <row r="1336" s="1" customFormat="1" ht="63.75" customHeight="1">
      <c r="B1336" s="45"/>
      <c r="C1336" s="254" t="s">
        <v>2047</v>
      </c>
      <c r="D1336" s="254" t="s">
        <v>460</v>
      </c>
      <c r="E1336" s="255" t="s">
        <v>2048</v>
      </c>
      <c r="F1336" s="256" t="s">
        <v>2049</v>
      </c>
      <c r="G1336" s="257" t="s">
        <v>247</v>
      </c>
      <c r="H1336" s="258">
        <v>45.634999999999998</v>
      </c>
      <c r="I1336" s="259"/>
      <c r="J1336" s="260">
        <f>ROUND(I1336*H1336,2)</f>
        <v>0</v>
      </c>
      <c r="K1336" s="256" t="s">
        <v>174</v>
      </c>
      <c r="L1336" s="261"/>
      <c r="M1336" s="262" t="s">
        <v>22</v>
      </c>
      <c r="N1336" s="263" t="s">
        <v>49</v>
      </c>
      <c r="O1336" s="46"/>
      <c r="P1336" s="229">
        <f>O1336*H1336</f>
        <v>0</v>
      </c>
      <c r="Q1336" s="229">
        <v>0.002</v>
      </c>
      <c r="R1336" s="229">
        <f>Q1336*H1336</f>
        <v>0.091270000000000004</v>
      </c>
      <c r="S1336" s="229">
        <v>0</v>
      </c>
      <c r="T1336" s="230">
        <f>S1336*H1336</f>
        <v>0</v>
      </c>
      <c r="AR1336" s="23" t="s">
        <v>337</v>
      </c>
      <c r="AT1336" s="23" t="s">
        <v>460</v>
      </c>
      <c r="AU1336" s="23" t="s">
        <v>87</v>
      </c>
      <c r="AY1336" s="23" t="s">
        <v>168</v>
      </c>
      <c r="BE1336" s="231">
        <f>IF(N1336="základní",J1336,0)</f>
        <v>0</v>
      </c>
      <c r="BF1336" s="231">
        <f>IF(N1336="snížená",J1336,0)</f>
        <v>0</v>
      </c>
      <c r="BG1336" s="231">
        <f>IF(N1336="zákl. přenesená",J1336,0)</f>
        <v>0</v>
      </c>
      <c r="BH1336" s="231">
        <f>IF(N1336="sníž. přenesená",J1336,0)</f>
        <v>0</v>
      </c>
      <c r="BI1336" s="231">
        <f>IF(N1336="nulová",J1336,0)</f>
        <v>0</v>
      </c>
      <c r="BJ1336" s="23" t="s">
        <v>24</v>
      </c>
      <c r="BK1336" s="231">
        <f>ROUND(I1336*H1336,2)</f>
        <v>0</v>
      </c>
      <c r="BL1336" s="23" t="s">
        <v>244</v>
      </c>
      <c r="BM1336" s="23" t="s">
        <v>2050</v>
      </c>
    </row>
    <row r="1337" s="1" customFormat="1">
      <c r="B1337" s="45"/>
      <c r="C1337" s="73"/>
      <c r="D1337" s="234" t="s">
        <v>464</v>
      </c>
      <c r="E1337" s="73"/>
      <c r="F1337" s="264" t="s">
        <v>2023</v>
      </c>
      <c r="G1337" s="73"/>
      <c r="H1337" s="73"/>
      <c r="I1337" s="190"/>
      <c r="J1337" s="73"/>
      <c r="K1337" s="73"/>
      <c r="L1337" s="71"/>
      <c r="M1337" s="265"/>
      <c r="N1337" s="46"/>
      <c r="O1337" s="46"/>
      <c r="P1337" s="46"/>
      <c r="Q1337" s="46"/>
      <c r="R1337" s="46"/>
      <c r="S1337" s="46"/>
      <c r="T1337" s="94"/>
      <c r="AT1337" s="23" t="s">
        <v>464</v>
      </c>
      <c r="AU1337" s="23" t="s">
        <v>87</v>
      </c>
    </row>
    <row r="1338" s="11" customFormat="1">
      <c r="B1338" s="232"/>
      <c r="C1338" s="233"/>
      <c r="D1338" s="234" t="s">
        <v>185</v>
      </c>
      <c r="E1338" s="233"/>
      <c r="F1338" s="236" t="s">
        <v>2046</v>
      </c>
      <c r="G1338" s="233"/>
      <c r="H1338" s="237">
        <v>45.634999999999998</v>
      </c>
      <c r="I1338" s="238"/>
      <c r="J1338" s="233"/>
      <c r="K1338" s="233"/>
      <c r="L1338" s="239"/>
      <c r="M1338" s="240"/>
      <c r="N1338" s="241"/>
      <c r="O1338" s="241"/>
      <c r="P1338" s="241"/>
      <c r="Q1338" s="241"/>
      <c r="R1338" s="241"/>
      <c r="S1338" s="241"/>
      <c r="T1338" s="242"/>
      <c r="AT1338" s="243" t="s">
        <v>185</v>
      </c>
      <c r="AU1338" s="243" t="s">
        <v>87</v>
      </c>
      <c r="AV1338" s="11" t="s">
        <v>87</v>
      </c>
      <c r="AW1338" s="11" t="s">
        <v>6</v>
      </c>
      <c r="AX1338" s="11" t="s">
        <v>24</v>
      </c>
      <c r="AY1338" s="243" t="s">
        <v>168</v>
      </c>
    </row>
    <row r="1339" s="1" customFormat="1" ht="16.5" customHeight="1">
      <c r="B1339" s="45"/>
      <c r="C1339" s="220" t="s">
        <v>2051</v>
      </c>
      <c r="D1339" s="220" t="s">
        <v>170</v>
      </c>
      <c r="E1339" s="221" t="s">
        <v>2052</v>
      </c>
      <c r="F1339" s="222" t="s">
        <v>2053</v>
      </c>
      <c r="G1339" s="223" t="s">
        <v>350</v>
      </c>
      <c r="H1339" s="224">
        <v>818.01400000000001</v>
      </c>
      <c r="I1339" s="225"/>
      <c r="J1339" s="226">
        <f>ROUND(I1339*H1339,2)</f>
        <v>0</v>
      </c>
      <c r="K1339" s="222" t="s">
        <v>174</v>
      </c>
      <c r="L1339" s="71"/>
      <c r="M1339" s="227" t="s">
        <v>22</v>
      </c>
      <c r="N1339" s="228" t="s">
        <v>49</v>
      </c>
      <c r="O1339" s="46"/>
      <c r="P1339" s="229">
        <f>O1339*H1339</f>
        <v>0</v>
      </c>
      <c r="Q1339" s="229">
        <v>0</v>
      </c>
      <c r="R1339" s="229">
        <f>Q1339*H1339</f>
        <v>0</v>
      </c>
      <c r="S1339" s="229">
        <v>0</v>
      </c>
      <c r="T1339" s="230">
        <f>S1339*H1339</f>
        <v>0</v>
      </c>
      <c r="AR1339" s="23" t="s">
        <v>244</v>
      </c>
      <c r="AT1339" s="23" t="s">
        <v>170</v>
      </c>
      <c r="AU1339" s="23" t="s">
        <v>87</v>
      </c>
      <c r="AY1339" s="23" t="s">
        <v>168</v>
      </c>
      <c r="BE1339" s="231">
        <f>IF(N1339="základní",J1339,0)</f>
        <v>0</v>
      </c>
      <c r="BF1339" s="231">
        <f>IF(N1339="snížená",J1339,0)</f>
        <v>0</v>
      </c>
      <c r="BG1339" s="231">
        <f>IF(N1339="zákl. přenesená",J1339,0)</f>
        <v>0</v>
      </c>
      <c r="BH1339" s="231">
        <f>IF(N1339="sníž. přenesená",J1339,0)</f>
        <v>0</v>
      </c>
      <c r="BI1339" s="231">
        <f>IF(N1339="nulová",J1339,0)</f>
        <v>0</v>
      </c>
      <c r="BJ1339" s="23" t="s">
        <v>24</v>
      </c>
      <c r="BK1339" s="231">
        <f>ROUND(I1339*H1339,2)</f>
        <v>0</v>
      </c>
      <c r="BL1339" s="23" t="s">
        <v>244</v>
      </c>
      <c r="BM1339" s="23" t="s">
        <v>2054</v>
      </c>
    </row>
    <row r="1340" s="11" customFormat="1">
      <c r="B1340" s="232"/>
      <c r="C1340" s="233"/>
      <c r="D1340" s="234" t="s">
        <v>185</v>
      </c>
      <c r="E1340" s="235" t="s">
        <v>22</v>
      </c>
      <c r="F1340" s="236" t="s">
        <v>986</v>
      </c>
      <c r="G1340" s="233"/>
      <c r="H1340" s="237">
        <v>818.01400000000001</v>
      </c>
      <c r="I1340" s="238"/>
      <c r="J1340" s="233"/>
      <c r="K1340" s="233"/>
      <c r="L1340" s="239"/>
      <c r="M1340" s="240"/>
      <c r="N1340" s="241"/>
      <c r="O1340" s="241"/>
      <c r="P1340" s="241"/>
      <c r="Q1340" s="241"/>
      <c r="R1340" s="241"/>
      <c r="S1340" s="241"/>
      <c r="T1340" s="242"/>
      <c r="AT1340" s="243" t="s">
        <v>185</v>
      </c>
      <c r="AU1340" s="243" t="s">
        <v>87</v>
      </c>
      <c r="AV1340" s="11" t="s">
        <v>87</v>
      </c>
      <c r="AW1340" s="11" t="s">
        <v>41</v>
      </c>
      <c r="AX1340" s="11" t="s">
        <v>78</v>
      </c>
      <c r="AY1340" s="243" t="s">
        <v>168</v>
      </c>
    </row>
    <row r="1341" s="1" customFormat="1" ht="16.5" customHeight="1">
      <c r="B1341" s="45"/>
      <c r="C1341" s="254" t="s">
        <v>2055</v>
      </c>
      <c r="D1341" s="254" t="s">
        <v>460</v>
      </c>
      <c r="E1341" s="255" t="s">
        <v>2056</v>
      </c>
      <c r="F1341" s="256" t="s">
        <v>2057</v>
      </c>
      <c r="G1341" s="257" t="s">
        <v>350</v>
      </c>
      <c r="H1341" s="258">
        <v>899.81500000000005</v>
      </c>
      <c r="I1341" s="259"/>
      <c r="J1341" s="260">
        <f>ROUND(I1341*H1341,2)</f>
        <v>0</v>
      </c>
      <c r="K1341" s="256" t="s">
        <v>174</v>
      </c>
      <c r="L1341" s="261"/>
      <c r="M1341" s="262" t="s">
        <v>22</v>
      </c>
      <c r="N1341" s="263" t="s">
        <v>49</v>
      </c>
      <c r="O1341" s="46"/>
      <c r="P1341" s="229">
        <f>O1341*H1341</f>
        <v>0</v>
      </c>
      <c r="Q1341" s="229">
        <v>5.0000000000000002E-05</v>
      </c>
      <c r="R1341" s="229">
        <f>Q1341*H1341</f>
        <v>0.044990750000000003</v>
      </c>
      <c r="S1341" s="229">
        <v>0</v>
      </c>
      <c r="T1341" s="230">
        <f>S1341*H1341</f>
        <v>0</v>
      </c>
      <c r="AR1341" s="23" t="s">
        <v>337</v>
      </c>
      <c r="AT1341" s="23" t="s">
        <v>460</v>
      </c>
      <c r="AU1341" s="23" t="s">
        <v>87</v>
      </c>
      <c r="AY1341" s="23" t="s">
        <v>168</v>
      </c>
      <c r="BE1341" s="231">
        <f>IF(N1341="základní",J1341,0)</f>
        <v>0</v>
      </c>
      <c r="BF1341" s="231">
        <f>IF(N1341="snížená",J1341,0)</f>
        <v>0</v>
      </c>
      <c r="BG1341" s="231">
        <f>IF(N1341="zákl. přenesená",J1341,0)</f>
        <v>0</v>
      </c>
      <c r="BH1341" s="231">
        <f>IF(N1341="sníž. přenesená",J1341,0)</f>
        <v>0</v>
      </c>
      <c r="BI1341" s="231">
        <f>IF(N1341="nulová",J1341,0)</f>
        <v>0</v>
      </c>
      <c r="BJ1341" s="23" t="s">
        <v>24</v>
      </c>
      <c r="BK1341" s="231">
        <f>ROUND(I1341*H1341,2)</f>
        <v>0</v>
      </c>
      <c r="BL1341" s="23" t="s">
        <v>244</v>
      </c>
      <c r="BM1341" s="23" t="s">
        <v>2058</v>
      </c>
    </row>
    <row r="1342" s="11" customFormat="1">
      <c r="B1342" s="232"/>
      <c r="C1342" s="233"/>
      <c r="D1342" s="234" t="s">
        <v>185</v>
      </c>
      <c r="E1342" s="233"/>
      <c r="F1342" s="236" t="s">
        <v>2059</v>
      </c>
      <c r="G1342" s="233"/>
      <c r="H1342" s="237">
        <v>899.81500000000005</v>
      </c>
      <c r="I1342" s="238"/>
      <c r="J1342" s="233"/>
      <c r="K1342" s="233"/>
      <c r="L1342" s="239"/>
      <c r="M1342" s="240"/>
      <c r="N1342" s="241"/>
      <c r="O1342" s="241"/>
      <c r="P1342" s="241"/>
      <c r="Q1342" s="241"/>
      <c r="R1342" s="241"/>
      <c r="S1342" s="241"/>
      <c r="T1342" s="242"/>
      <c r="AT1342" s="243" t="s">
        <v>185</v>
      </c>
      <c r="AU1342" s="243" t="s">
        <v>87</v>
      </c>
      <c r="AV1342" s="11" t="s">
        <v>87</v>
      </c>
      <c r="AW1342" s="11" t="s">
        <v>6</v>
      </c>
      <c r="AX1342" s="11" t="s">
        <v>24</v>
      </c>
      <c r="AY1342" s="243" t="s">
        <v>168</v>
      </c>
    </row>
    <row r="1343" s="1" customFormat="1" ht="25.5" customHeight="1">
      <c r="B1343" s="45"/>
      <c r="C1343" s="220" t="s">
        <v>2060</v>
      </c>
      <c r="D1343" s="220" t="s">
        <v>170</v>
      </c>
      <c r="E1343" s="221" t="s">
        <v>2061</v>
      </c>
      <c r="F1343" s="222" t="s">
        <v>2062</v>
      </c>
      <c r="G1343" s="223" t="s">
        <v>247</v>
      </c>
      <c r="H1343" s="224">
        <v>13.720000000000001</v>
      </c>
      <c r="I1343" s="225"/>
      <c r="J1343" s="226">
        <f>ROUND(I1343*H1343,2)</f>
        <v>0</v>
      </c>
      <c r="K1343" s="222" t="s">
        <v>174</v>
      </c>
      <c r="L1343" s="71"/>
      <c r="M1343" s="227" t="s">
        <v>22</v>
      </c>
      <c r="N1343" s="228" t="s">
        <v>49</v>
      </c>
      <c r="O1343" s="46"/>
      <c r="P1343" s="229">
        <f>O1343*H1343</f>
        <v>0</v>
      </c>
      <c r="Q1343" s="229">
        <v>0.0030000000000000001</v>
      </c>
      <c r="R1343" s="229">
        <f>Q1343*H1343</f>
        <v>0.041160000000000002</v>
      </c>
      <c r="S1343" s="229">
        <v>0</v>
      </c>
      <c r="T1343" s="230">
        <f>S1343*H1343</f>
        <v>0</v>
      </c>
      <c r="AR1343" s="23" t="s">
        <v>244</v>
      </c>
      <c r="AT1343" s="23" t="s">
        <v>170</v>
      </c>
      <c r="AU1343" s="23" t="s">
        <v>87</v>
      </c>
      <c r="AY1343" s="23" t="s">
        <v>168</v>
      </c>
      <c r="BE1343" s="231">
        <f>IF(N1343="základní",J1343,0)</f>
        <v>0</v>
      </c>
      <c r="BF1343" s="231">
        <f>IF(N1343="snížená",J1343,0)</f>
        <v>0</v>
      </c>
      <c r="BG1343" s="231">
        <f>IF(N1343="zákl. přenesená",J1343,0)</f>
        <v>0</v>
      </c>
      <c r="BH1343" s="231">
        <f>IF(N1343="sníž. přenesená",J1343,0)</f>
        <v>0</v>
      </c>
      <c r="BI1343" s="231">
        <f>IF(N1343="nulová",J1343,0)</f>
        <v>0</v>
      </c>
      <c r="BJ1343" s="23" t="s">
        <v>24</v>
      </c>
      <c r="BK1343" s="231">
        <f>ROUND(I1343*H1343,2)</f>
        <v>0</v>
      </c>
      <c r="BL1343" s="23" t="s">
        <v>244</v>
      </c>
      <c r="BM1343" s="23" t="s">
        <v>2063</v>
      </c>
    </row>
    <row r="1344" s="12" customFormat="1">
      <c r="B1344" s="244"/>
      <c r="C1344" s="245"/>
      <c r="D1344" s="234" t="s">
        <v>185</v>
      </c>
      <c r="E1344" s="246" t="s">
        <v>22</v>
      </c>
      <c r="F1344" s="247" t="s">
        <v>2064</v>
      </c>
      <c r="G1344" s="245"/>
      <c r="H1344" s="246" t="s">
        <v>22</v>
      </c>
      <c r="I1344" s="248"/>
      <c r="J1344" s="245"/>
      <c r="K1344" s="245"/>
      <c r="L1344" s="249"/>
      <c r="M1344" s="250"/>
      <c r="N1344" s="251"/>
      <c r="O1344" s="251"/>
      <c r="P1344" s="251"/>
      <c r="Q1344" s="251"/>
      <c r="R1344" s="251"/>
      <c r="S1344" s="251"/>
      <c r="T1344" s="252"/>
      <c r="AT1344" s="253" t="s">
        <v>185</v>
      </c>
      <c r="AU1344" s="253" t="s">
        <v>87</v>
      </c>
      <c r="AV1344" s="12" t="s">
        <v>24</v>
      </c>
      <c r="AW1344" s="12" t="s">
        <v>41</v>
      </c>
      <c r="AX1344" s="12" t="s">
        <v>78</v>
      </c>
      <c r="AY1344" s="253" t="s">
        <v>168</v>
      </c>
    </row>
    <row r="1345" s="11" customFormat="1">
      <c r="B1345" s="232"/>
      <c r="C1345" s="233"/>
      <c r="D1345" s="234" t="s">
        <v>185</v>
      </c>
      <c r="E1345" s="235" t="s">
        <v>22</v>
      </c>
      <c r="F1345" s="236" t="s">
        <v>1115</v>
      </c>
      <c r="G1345" s="233"/>
      <c r="H1345" s="237">
        <v>13.720000000000001</v>
      </c>
      <c r="I1345" s="238"/>
      <c r="J1345" s="233"/>
      <c r="K1345" s="233"/>
      <c r="L1345" s="239"/>
      <c r="M1345" s="240"/>
      <c r="N1345" s="241"/>
      <c r="O1345" s="241"/>
      <c r="P1345" s="241"/>
      <c r="Q1345" s="241"/>
      <c r="R1345" s="241"/>
      <c r="S1345" s="241"/>
      <c r="T1345" s="242"/>
      <c r="AT1345" s="243" t="s">
        <v>185</v>
      </c>
      <c r="AU1345" s="243" t="s">
        <v>87</v>
      </c>
      <c r="AV1345" s="11" t="s">
        <v>87</v>
      </c>
      <c r="AW1345" s="11" t="s">
        <v>41</v>
      </c>
      <c r="AX1345" s="11" t="s">
        <v>78</v>
      </c>
      <c r="AY1345" s="243" t="s">
        <v>168</v>
      </c>
    </row>
    <row r="1346" s="1" customFormat="1" ht="38.25" customHeight="1">
      <c r="B1346" s="45"/>
      <c r="C1346" s="254" t="s">
        <v>2065</v>
      </c>
      <c r="D1346" s="254" t="s">
        <v>460</v>
      </c>
      <c r="E1346" s="255" t="s">
        <v>1117</v>
      </c>
      <c r="F1346" s="256" t="s">
        <v>1118</v>
      </c>
      <c r="G1346" s="257" t="s">
        <v>247</v>
      </c>
      <c r="H1346" s="258">
        <v>14.406000000000001</v>
      </c>
      <c r="I1346" s="259"/>
      <c r="J1346" s="260">
        <f>ROUND(I1346*H1346,2)</f>
        <v>0</v>
      </c>
      <c r="K1346" s="256" t="s">
        <v>174</v>
      </c>
      <c r="L1346" s="261"/>
      <c r="M1346" s="262" t="s">
        <v>22</v>
      </c>
      <c r="N1346" s="263" t="s">
        <v>49</v>
      </c>
      <c r="O1346" s="46"/>
      <c r="P1346" s="229">
        <f>O1346*H1346</f>
        <v>0</v>
      </c>
      <c r="Q1346" s="229">
        <v>0.0035000000000000001</v>
      </c>
      <c r="R1346" s="229">
        <f>Q1346*H1346</f>
        <v>0.050421000000000001</v>
      </c>
      <c r="S1346" s="229">
        <v>0</v>
      </c>
      <c r="T1346" s="230">
        <f>S1346*H1346</f>
        <v>0</v>
      </c>
      <c r="AR1346" s="23" t="s">
        <v>337</v>
      </c>
      <c r="AT1346" s="23" t="s">
        <v>460</v>
      </c>
      <c r="AU1346" s="23" t="s">
        <v>87</v>
      </c>
      <c r="AY1346" s="23" t="s">
        <v>168</v>
      </c>
      <c r="BE1346" s="231">
        <f>IF(N1346="základní",J1346,0)</f>
        <v>0</v>
      </c>
      <c r="BF1346" s="231">
        <f>IF(N1346="snížená",J1346,0)</f>
        <v>0</v>
      </c>
      <c r="BG1346" s="231">
        <f>IF(N1346="zákl. přenesená",J1346,0)</f>
        <v>0</v>
      </c>
      <c r="BH1346" s="231">
        <f>IF(N1346="sníž. přenesená",J1346,0)</f>
        <v>0</v>
      </c>
      <c r="BI1346" s="231">
        <f>IF(N1346="nulová",J1346,0)</f>
        <v>0</v>
      </c>
      <c r="BJ1346" s="23" t="s">
        <v>24</v>
      </c>
      <c r="BK1346" s="231">
        <f>ROUND(I1346*H1346,2)</f>
        <v>0</v>
      </c>
      <c r="BL1346" s="23" t="s">
        <v>244</v>
      </c>
      <c r="BM1346" s="23" t="s">
        <v>2066</v>
      </c>
    </row>
    <row r="1347" s="1" customFormat="1">
      <c r="B1347" s="45"/>
      <c r="C1347" s="73"/>
      <c r="D1347" s="234" t="s">
        <v>464</v>
      </c>
      <c r="E1347" s="73"/>
      <c r="F1347" s="264" t="s">
        <v>1120</v>
      </c>
      <c r="G1347" s="73"/>
      <c r="H1347" s="73"/>
      <c r="I1347" s="190"/>
      <c r="J1347" s="73"/>
      <c r="K1347" s="73"/>
      <c r="L1347" s="71"/>
      <c r="M1347" s="265"/>
      <c r="N1347" s="46"/>
      <c r="O1347" s="46"/>
      <c r="P1347" s="46"/>
      <c r="Q1347" s="46"/>
      <c r="R1347" s="46"/>
      <c r="S1347" s="46"/>
      <c r="T1347" s="94"/>
      <c r="AT1347" s="23" t="s">
        <v>464</v>
      </c>
      <c r="AU1347" s="23" t="s">
        <v>87</v>
      </c>
    </row>
    <row r="1348" s="11" customFormat="1">
      <c r="B1348" s="232"/>
      <c r="C1348" s="233"/>
      <c r="D1348" s="234" t="s">
        <v>185</v>
      </c>
      <c r="E1348" s="233"/>
      <c r="F1348" s="236" t="s">
        <v>1121</v>
      </c>
      <c r="G1348" s="233"/>
      <c r="H1348" s="237">
        <v>14.406000000000001</v>
      </c>
      <c r="I1348" s="238"/>
      <c r="J1348" s="233"/>
      <c r="K1348" s="233"/>
      <c r="L1348" s="239"/>
      <c r="M1348" s="240"/>
      <c r="N1348" s="241"/>
      <c r="O1348" s="241"/>
      <c r="P1348" s="241"/>
      <c r="Q1348" s="241"/>
      <c r="R1348" s="241"/>
      <c r="S1348" s="241"/>
      <c r="T1348" s="242"/>
      <c r="AT1348" s="243" t="s">
        <v>185</v>
      </c>
      <c r="AU1348" s="243" t="s">
        <v>87</v>
      </c>
      <c r="AV1348" s="11" t="s">
        <v>87</v>
      </c>
      <c r="AW1348" s="11" t="s">
        <v>6</v>
      </c>
      <c r="AX1348" s="11" t="s">
        <v>24</v>
      </c>
      <c r="AY1348" s="243" t="s">
        <v>168</v>
      </c>
    </row>
    <row r="1349" s="1" customFormat="1" ht="16.5" customHeight="1">
      <c r="B1349" s="45"/>
      <c r="C1349" s="220" t="s">
        <v>2067</v>
      </c>
      <c r="D1349" s="220" t="s">
        <v>170</v>
      </c>
      <c r="E1349" s="221" t="s">
        <v>2068</v>
      </c>
      <c r="F1349" s="222" t="s">
        <v>2069</v>
      </c>
      <c r="G1349" s="223" t="s">
        <v>247</v>
      </c>
      <c r="H1349" s="224">
        <v>57.811999999999998</v>
      </c>
      <c r="I1349" s="225"/>
      <c r="J1349" s="226">
        <f>ROUND(I1349*H1349,2)</f>
        <v>0</v>
      </c>
      <c r="K1349" s="222" t="s">
        <v>174</v>
      </c>
      <c r="L1349" s="71"/>
      <c r="M1349" s="227" t="s">
        <v>22</v>
      </c>
      <c r="N1349" s="228" t="s">
        <v>49</v>
      </c>
      <c r="O1349" s="46"/>
      <c r="P1349" s="229">
        <f>O1349*H1349</f>
        <v>0</v>
      </c>
      <c r="Q1349" s="229">
        <v>0.0001359</v>
      </c>
      <c r="R1349" s="229">
        <f>Q1349*H1349</f>
        <v>0.0078566508</v>
      </c>
      <c r="S1349" s="229">
        <v>0</v>
      </c>
      <c r="T1349" s="230">
        <f>S1349*H1349</f>
        <v>0</v>
      </c>
      <c r="AR1349" s="23" t="s">
        <v>244</v>
      </c>
      <c r="AT1349" s="23" t="s">
        <v>170</v>
      </c>
      <c r="AU1349" s="23" t="s">
        <v>87</v>
      </c>
      <c r="AY1349" s="23" t="s">
        <v>168</v>
      </c>
      <c r="BE1349" s="231">
        <f>IF(N1349="základní",J1349,0)</f>
        <v>0</v>
      </c>
      <c r="BF1349" s="231">
        <f>IF(N1349="snížená",J1349,0)</f>
        <v>0</v>
      </c>
      <c r="BG1349" s="231">
        <f>IF(N1349="zákl. přenesená",J1349,0)</f>
        <v>0</v>
      </c>
      <c r="BH1349" s="231">
        <f>IF(N1349="sníž. přenesená",J1349,0)</f>
        <v>0</v>
      </c>
      <c r="BI1349" s="231">
        <f>IF(N1349="nulová",J1349,0)</f>
        <v>0</v>
      </c>
      <c r="BJ1349" s="23" t="s">
        <v>24</v>
      </c>
      <c r="BK1349" s="231">
        <f>ROUND(I1349*H1349,2)</f>
        <v>0</v>
      </c>
      <c r="BL1349" s="23" t="s">
        <v>244</v>
      </c>
      <c r="BM1349" s="23" t="s">
        <v>2070</v>
      </c>
    </row>
    <row r="1350" s="12" customFormat="1">
      <c r="B1350" s="244"/>
      <c r="C1350" s="245"/>
      <c r="D1350" s="234" t="s">
        <v>185</v>
      </c>
      <c r="E1350" s="246" t="s">
        <v>22</v>
      </c>
      <c r="F1350" s="247" t="s">
        <v>2071</v>
      </c>
      <c r="G1350" s="245"/>
      <c r="H1350" s="246" t="s">
        <v>22</v>
      </c>
      <c r="I1350" s="248"/>
      <c r="J1350" s="245"/>
      <c r="K1350" s="245"/>
      <c r="L1350" s="249"/>
      <c r="M1350" s="250"/>
      <c r="N1350" s="251"/>
      <c r="O1350" s="251"/>
      <c r="P1350" s="251"/>
      <c r="Q1350" s="251"/>
      <c r="R1350" s="251"/>
      <c r="S1350" s="251"/>
      <c r="T1350" s="252"/>
      <c r="AT1350" s="253" t="s">
        <v>185</v>
      </c>
      <c r="AU1350" s="253" t="s">
        <v>87</v>
      </c>
      <c r="AV1350" s="12" t="s">
        <v>24</v>
      </c>
      <c r="AW1350" s="12" t="s">
        <v>41</v>
      </c>
      <c r="AX1350" s="12" t="s">
        <v>78</v>
      </c>
      <c r="AY1350" s="253" t="s">
        <v>168</v>
      </c>
    </row>
    <row r="1351" s="12" customFormat="1">
      <c r="B1351" s="244"/>
      <c r="C1351" s="245"/>
      <c r="D1351" s="234" t="s">
        <v>185</v>
      </c>
      <c r="E1351" s="246" t="s">
        <v>22</v>
      </c>
      <c r="F1351" s="247" t="s">
        <v>1988</v>
      </c>
      <c r="G1351" s="245"/>
      <c r="H1351" s="246" t="s">
        <v>22</v>
      </c>
      <c r="I1351" s="248"/>
      <c r="J1351" s="245"/>
      <c r="K1351" s="245"/>
      <c r="L1351" s="249"/>
      <c r="M1351" s="250"/>
      <c r="N1351" s="251"/>
      <c r="O1351" s="251"/>
      <c r="P1351" s="251"/>
      <c r="Q1351" s="251"/>
      <c r="R1351" s="251"/>
      <c r="S1351" s="251"/>
      <c r="T1351" s="252"/>
      <c r="AT1351" s="253" t="s">
        <v>185</v>
      </c>
      <c r="AU1351" s="253" t="s">
        <v>87</v>
      </c>
      <c r="AV1351" s="12" t="s">
        <v>24</v>
      </c>
      <c r="AW1351" s="12" t="s">
        <v>41</v>
      </c>
      <c r="AX1351" s="12" t="s">
        <v>78</v>
      </c>
      <c r="AY1351" s="253" t="s">
        <v>168</v>
      </c>
    </row>
    <row r="1352" s="11" customFormat="1">
      <c r="B1352" s="232"/>
      <c r="C1352" s="233"/>
      <c r="D1352" s="234" t="s">
        <v>185</v>
      </c>
      <c r="E1352" s="235" t="s">
        <v>22</v>
      </c>
      <c r="F1352" s="236" t="s">
        <v>1989</v>
      </c>
      <c r="G1352" s="233"/>
      <c r="H1352" s="237">
        <v>50.366</v>
      </c>
      <c r="I1352" s="238"/>
      <c r="J1352" s="233"/>
      <c r="K1352" s="233"/>
      <c r="L1352" s="239"/>
      <c r="M1352" s="240"/>
      <c r="N1352" s="241"/>
      <c r="O1352" s="241"/>
      <c r="P1352" s="241"/>
      <c r="Q1352" s="241"/>
      <c r="R1352" s="241"/>
      <c r="S1352" s="241"/>
      <c r="T1352" s="242"/>
      <c r="AT1352" s="243" t="s">
        <v>185</v>
      </c>
      <c r="AU1352" s="243" t="s">
        <v>87</v>
      </c>
      <c r="AV1352" s="11" t="s">
        <v>87</v>
      </c>
      <c r="AW1352" s="11" t="s">
        <v>41</v>
      </c>
      <c r="AX1352" s="11" t="s">
        <v>78</v>
      </c>
      <c r="AY1352" s="243" t="s">
        <v>168</v>
      </c>
    </row>
    <row r="1353" s="12" customFormat="1">
      <c r="B1353" s="244"/>
      <c r="C1353" s="245"/>
      <c r="D1353" s="234" t="s">
        <v>185</v>
      </c>
      <c r="E1353" s="246" t="s">
        <v>22</v>
      </c>
      <c r="F1353" s="247" t="s">
        <v>1992</v>
      </c>
      <c r="G1353" s="245"/>
      <c r="H1353" s="246" t="s">
        <v>22</v>
      </c>
      <c r="I1353" s="248"/>
      <c r="J1353" s="245"/>
      <c r="K1353" s="245"/>
      <c r="L1353" s="249"/>
      <c r="M1353" s="250"/>
      <c r="N1353" s="251"/>
      <c r="O1353" s="251"/>
      <c r="P1353" s="251"/>
      <c r="Q1353" s="251"/>
      <c r="R1353" s="251"/>
      <c r="S1353" s="251"/>
      <c r="T1353" s="252"/>
      <c r="AT1353" s="253" t="s">
        <v>185</v>
      </c>
      <c r="AU1353" s="253" t="s">
        <v>87</v>
      </c>
      <c r="AV1353" s="12" t="s">
        <v>24</v>
      </c>
      <c r="AW1353" s="12" t="s">
        <v>41</v>
      </c>
      <c r="AX1353" s="12" t="s">
        <v>78</v>
      </c>
      <c r="AY1353" s="253" t="s">
        <v>168</v>
      </c>
    </row>
    <row r="1354" s="11" customFormat="1">
      <c r="B1354" s="232"/>
      <c r="C1354" s="233"/>
      <c r="D1354" s="234" t="s">
        <v>185</v>
      </c>
      <c r="E1354" s="235" t="s">
        <v>22</v>
      </c>
      <c r="F1354" s="236" t="s">
        <v>1993</v>
      </c>
      <c r="G1354" s="233"/>
      <c r="H1354" s="237">
        <v>7.4459999999999997</v>
      </c>
      <c r="I1354" s="238"/>
      <c r="J1354" s="233"/>
      <c r="K1354" s="233"/>
      <c r="L1354" s="239"/>
      <c r="M1354" s="240"/>
      <c r="N1354" s="241"/>
      <c r="O1354" s="241"/>
      <c r="P1354" s="241"/>
      <c r="Q1354" s="241"/>
      <c r="R1354" s="241"/>
      <c r="S1354" s="241"/>
      <c r="T1354" s="242"/>
      <c r="AT1354" s="243" t="s">
        <v>185</v>
      </c>
      <c r="AU1354" s="243" t="s">
        <v>87</v>
      </c>
      <c r="AV1354" s="11" t="s">
        <v>87</v>
      </c>
      <c r="AW1354" s="11" t="s">
        <v>41</v>
      </c>
      <c r="AX1354" s="11" t="s">
        <v>78</v>
      </c>
      <c r="AY1354" s="243" t="s">
        <v>168</v>
      </c>
    </row>
    <row r="1355" s="13" customFormat="1">
      <c r="B1355" s="266"/>
      <c r="C1355" s="267"/>
      <c r="D1355" s="234" t="s">
        <v>185</v>
      </c>
      <c r="E1355" s="268" t="s">
        <v>22</v>
      </c>
      <c r="F1355" s="269" t="s">
        <v>2072</v>
      </c>
      <c r="G1355" s="267"/>
      <c r="H1355" s="270">
        <v>57.811999999999998</v>
      </c>
      <c r="I1355" s="271"/>
      <c r="J1355" s="267"/>
      <c r="K1355" s="267"/>
      <c r="L1355" s="272"/>
      <c r="M1355" s="273"/>
      <c r="N1355" s="274"/>
      <c r="O1355" s="274"/>
      <c r="P1355" s="274"/>
      <c r="Q1355" s="274"/>
      <c r="R1355" s="274"/>
      <c r="S1355" s="274"/>
      <c r="T1355" s="275"/>
      <c r="AT1355" s="276" t="s">
        <v>185</v>
      </c>
      <c r="AU1355" s="276" t="s">
        <v>87</v>
      </c>
      <c r="AV1355" s="13" t="s">
        <v>175</v>
      </c>
      <c r="AW1355" s="13" t="s">
        <v>6</v>
      </c>
      <c r="AX1355" s="13" t="s">
        <v>24</v>
      </c>
      <c r="AY1355" s="276" t="s">
        <v>168</v>
      </c>
    </row>
    <row r="1356" s="1" customFormat="1" ht="38.25" customHeight="1">
      <c r="B1356" s="45"/>
      <c r="C1356" s="254" t="s">
        <v>2073</v>
      </c>
      <c r="D1356" s="254" t="s">
        <v>460</v>
      </c>
      <c r="E1356" s="255" t="s">
        <v>2074</v>
      </c>
      <c r="F1356" s="256" t="s">
        <v>2075</v>
      </c>
      <c r="G1356" s="257" t="s">
        <v>247</v>
      </c>
      <c r="H1356" s="258">
        <v>58.968000000000004</v>
      </c>
      <c r="I1356" s="259"/>
      <c r="J1356" s="260">
        <f>ROUND(I1356*H1356,2)</f>
        <v>0</v>
      </c>
      <c r="K1356" s="256" t="s">
        <v>174</v>
      </c>
      <c r="L1356" s="261"/>
      <c r="M1356" s="262" t="s">
        <v>22</v>
      </c>
      <c r="N1356" s="263" t="s">
        <v>49</v>
      </c>
      <c r="O1356" s="46"/>
      <c r="P1356" s="229">
        <f>O1356*H1356</f>
        <v>0</v>
      </c>
      <c r="Q1356" s="229">
        <v>0.0082000000000000007</v>
      </c>
      <c r="R1356" s="229">
        <f>Q1356*H1356</f>
        <v>0.48353760000000007</v>
      </c>
      <c r="S1356" s="229">
        <v>0</v>
      </c>
      <c r="T1356" s="230">
        <f>S1356*H1356</f>
        <v>0</v>
      </c>
      <c r="AR1356" s="23" t="s">
        <v>337</v>
      </c>
      <c r="AT1356" s="23" t="s">
        <v>460</v>
      </c>
      <c r="AU1356" s="23" t="s">
        <v>87</v>
      </c>
      <c r="AY1356" s="23" t="s">
        <v>168</v>
      </c>
      <c r="BE1356" s="231">
        <f>IF(N1356="základní",J1356,0)</f>
        <v>0</v>
      </c>
      <c r="BF1356" s="231">
        <f>IF(N1356="snížená",J1356,0)</f>
        <v>0</v>
      </c>
      <c r="BG1356" s="231">
        <f>IF(N1356="zákl. přenesená",J1356,0)</f>
        <v>0</v>
      </c>
      <c r="BH1356" s="231">
        <f>IF(N1356="sníž. přenesená",J1356,0)</f>
        <v>0</v>
      </c>
      <c r="BI1356" s="231">
        <f>IF(N1356="nulová",J1356,0)</f>
        <v>0</v>
      </c>
      <c r="BJ1356" s="23" t="s">
        <v>24</v>
      </c>
      <c r="BK1356" s="231">
        <f>ROUND(I1356*H1356,2)</f>
        <v>0</v>
      </c>
      <c r="BL1356" s="23" t="s">
        <v>244</v>
      </c>
      <c r="BM1356" s="23" t="s">
        <v>2076</v>
      </c>
    </row>
    <row r="1357" s="1" customFormat="1">
      <c r="B1357" s="45"/>
      <c r="C1357" s="73"/>
      <c r="D1357" s="234" t="s">
        <v>464</v>
      </c>
      <c r="E1357" s="73"/>
      <c r="F1357" s="264" t="s">
        <v>2077</v>
      </c>
      <c r="G1357" s="73"/>
      <c r="H1357" s="73"/>
      <c r="I1357" s="190"/>
      <c r="J1357" s="73"/>
      <c r="K1357" s="73"/>
      <c r="L1357" s="71"/>
      <c r="M1357" s="265"/>
      <c r="N1357" s="46"/>
      <c r="O1357" s="46"/>
      <c r="P1357" s="46"/>
      <c r="Q1357" s="46"/>
      <c r="R1357" s="46"/>
      <c r="S1357" s="46"/>
      <c r="T1357" s="94"/>
      <c r="AT1357" s="23" t="s">
        <v>464</v>
      </c>
      <c r="AU1357" s="23" t="s">
        <v>87</v>
      </c>
    </row>
    <row r="1358" s="11" customFormat="1">
      <c r="B1358" s="232"/>
      <c r="C1358" s="233"/>
      <c r="D1358" s="234" t="s">
        <v>185</v>
      </c>
      <c r="E1358" s="233"/>
      <c r="F1358" s="236" t="s">
        <v>2078</v>
      </c>
      <c r="G1358" s="233"/>
      <c r="H1358" s="237">
        <v>58.968000000000004</v>
      </c>
      <c r="I1358" s="238"/>
      <c r="J1358" s="233"/>
      <c r="K1358" s="233"/>
      <c r="L1358" s="239"/>
      <c r="M1358" s="240"/>
      <c r="N1358" s="241"/>
      <c r="O1358" s="241"/>
      <c r="P1358" s="241"/>
      <c r="Q1358" s="241"/>
      <c r="R1358" s="241"/>
      <c r="S1358" s="241"/>
      <c r="T1358" s="242"/>
      <c r="AT1358" s="243" t="s">
        <v>185</v>
      </c>
      <c r="AU1358" s="243" t="s">
        <v>87</v>
      </c>
      <c r="AV1358" s="11" t="s">
        <v>87</v>
      </c>
      <c r="AW1358" s="11" t="s">
        <v>6</v>
      </c>
      <c r="AX1358" s="11" t="s">
        <v>24</v>
      </c>
      <c r="AY1358" s="243" t="s">
        <v>168</v>
      </c>
    </row>
    <row r="1359" s="1" customFormat="1" ht="38.25" customHeight="1">
      <c r="B1359" s="45"/>
      <c r="C1359" s="220" t="s">
        <v>2079</v>
      </c>
      <c r="D1359" s="220" t="s">
        <v>170</v>
      </c>
      <c r="E1359" s="221" t="s">
        <v>2080</v>
      </c>
      <c r="F1359" s="222" t="s">
        <v>2081</v>
      </c>
      <c r="G1359" s="223" t="s">
        <v>247</v>
      </c>
      <c r="H1359" s="224">
        <v>57.811999999999998</v>
      </c>
      <c r="I1359" s="225"/>
      <c r="J1359" s="226">
        <f>ROUND(I1359*H1359,2)</f>
        <v>0</v>
      </c>
      <c r="K1359" s="222" t="s">
        <v>174</v>
      </c>
      <c r="L1359" s="71"/>
      <c r="M1359" s="227" t="s">
        <v>22</v>
      </c>
      <c r="N1359" s="228" t="s">
        <v>49</v>
      </c>
      <c r="O1359" s="46"/>
      <c r="P1359" s="229">
        <f>O1359*H1359</f>
        <v>0</v>
      </c>
      <c r="Q1359" s="229">
        <v>1.0499999999999999E-05</v>
      </c>
      <c r="R1359" s="229">
        <f>Q1359*H1359</f>
        <v>0.00060702599999999998</v>
      </c>
      <c r="S1359" s="229">
        <v>0</v>
      </c>
      <c r="T1359" s="230">
        <f>S1359*H1359</f>
        <v>0</v>
      </c>
      <c r="AR1359" s="23" t="s">
        <v>244</v>
      </c>
      <c r="AT1359" s="23" t="s">
        <v>170</v>
      </c>
      <c r="AU1359" s="23" t="s">
        <v>87</v>
      </c>
      <c r="AY1359" s="23" t="s">
        <v>168</v>
      </c>
      <c r="BE1359" s="231">
        <f>IF(N1359="základní",J1359,0)</f>
        <v>0</v>
      </c>
      <c r="BF1359" s="231">
        <f>IF(N1359="snížená",J1359,0)</f>
        <v>0</v>
      </c>
      <c r="BG1359" s="231">
        <f>IF(N1359="zákl. přenesená",J1359,0)</f>
        <v>0</v>
      </c>
      <c r="BH1359" s="231">
        <f>IF(N1359="sníž. přenesená",J1359,0)</f>
        <v>0</v>
      </c>
      <c r="BI1359" s="231">
        <f>IF(N1359="nulová",J1359,0)</f>
        <v>0</v>
      </c>
      <c r="BJ1359" s="23" t="s">
        <v>24</v>
      </c>
      <c r="BK1359" s="231">
        <f>ROUND(I1359*H1359,2)</f>
        <v>0</v>
      </c>
      <c r="BL1359" s="23" t="s">
        <v>244</v>
      </c>
      <c r="BM1359" s="23" t="s">
        <v>2082</v>
      </c>
    </row>
    <row r="1360" s="12" customFormat="1">
      <c r="B1360" s="244"/>
      <c r="C1360" s="245"/>
      <c r="D1360" s="234" t="s">
        <v>185</v>
      </c>
      <c r="E1360" s="246" t="s">
        <v>22</v>
      </c>
      <c r="F1360" s="247" t="s">
        <v>2083</v>
      </c>
      <c r="G1360" s="245"/>
      <c r="H1360" s="246" t="s">
        <v>22</v>
      </c>
      <c r="I1360" s="248"/>
      <c r="J1360" s="245"/>
      <c r="K1360" s="245"/>
      <c r="L1360" s="249"/>
      <c r="M1360" s="250"/>
      <c r="N1360" s="251"/>
      <c r="O1360" s="251"/>
      <c r="P1360" s="251"/>
      <c r="Q1360" s="251"/>
      <c r="R1360" s="251"/>
      <c r="S1360" s="251"/>
      <c r="T1360" s="252"/>
      <c r="AT1360" s="253" t="s">
        <v>185</v>
      </c>
      <c r="AU1360" s="253" t="s">
        <v>87</v>
      </c>
      <c r="AV1360" s="12" t="s">
        <v>24</v>
      </c>
      <c r="AW1360" s="12" t="s">
        <v>41</v>
      </c>
      <c r="AX1360" s="12" t="s">
        <v>78</v>
      </c>
      <c r="AY1360" s="253" t="s">
        <v>168</v>
      </c>
    </row>
    <row r="1361" s="11" customFormat="1">
      <c r="B1361" s="232"/>
      <c r="C1361" s="233"/>
      <c r="D1361" s="234" t="s">
        <v>185</v>
      </c>
      <c r="E1361" s="235" t="s">
        <v>22</v>
      </c>
      <c r="F1361" s="236" t="s">
        <v>2084</v>
      </c>
      <c r="G1361" s="233"/>
      <c r="H1361" s="237">
        <v>57.811999999999998</v>
      </c>
      <c r="I1361" s="238"/>
      <c r="J1361" s="233"/>
      <c r="K1361" s="233"/>
      <c r="L1361" s="239"/>
      <c r="M1361" s="240"/>
      <c r="N1361" s="241"/>
      <c r="O1361" s="241"/>
      <c r="P1361" s="241"/>
      <c r="Q1361" s="241"/>
      <c r="R1361" s="241"/>
      <c r="S1361" s="241"/>
      <c r="T1361" s="242"/>
      <c r="AT1361" s="243" t="s">
        <v>185</v>
      </c>
      <c r="AU1361" s="243" t="s">
        <v>87</v>
      </c>
      <c r="AV1361" s="11" t="s">
        <v>87</v>
      </c>
      <c r="AW1361" s="11" t="s">
        <v>41</v>
      </c>
      <c r="AX1361" s="11" t="s">
        <v>78</v>
      </c>
      <c r="AY1361" s="243" t="s">
        <v>168</v>
      </c>
    </row>
    <row r="1362" s="1" customFormat="1" ht="16.5" customHeight="1">
      <c r="B1362" s="45"/>
      <c r="C1362" s="254" t="s">
        <v>2085</v>
      </c>
      <c r="D1362" s="254" t="s">
        <v>460</v>
      </c>
      <c r="E1362" s="255" t="s">
        <v>2086</v>
      </c>
      <c r="F1362" s="256" t="s">
        <v>2087</v>
      </c>
      <c r="G1362" s="257" t="s">
        <v>247</v>
      </c>
      <c r="H1362" s="258">
        <v>66.483999999999995</v>
      </c>
      <c r="I1362" s="259"/>
      <c r="J1362" s="260">
        <f>ROUND(I1362*H1362,2)</f>
        <v>0</v>
      </c>
      <c r="K1362" s="256" t="s">
        <v>174</v>
      </c>
      <c r="L1362" s="261"/>
      <c r="M1362" s="262" t="s">
        <v>22</v>
      </c>
      <c r="N1362" s="263" t="s">
        <v>49</v>
      </c>
      <c r="O1362" s="46"/>
      <c r="P1362" s="229">
        <f>O1362*H1362</f>
        <v>0</v>
      </c>
      <c r="Q1362" s="229">
        <v>0.00013999999999999999</v>
      </c>
      <c r="R1362" s="229">
        <f>Q1362*H1362</f>
        <v>0.0093077599999999983</v>
      </c>
      <c r="S1362" s="229">
        <v>0</v>
      </c>
      <c r="T1362" s="230">
        <f>S1362*H1362</f>
        <v>0</v>
      </c>
      <c r="AR1362" s="23" t="s">
        <v>337</v>
      </c>
      <c r="AT1362" s="23" t="s">
        <v>460</v>
      </c>
      <c r="AU1362" s="23" t="s">
        <v>87</v>
      </c>
      <c r="AY1362" s="23" t="s">
        <v>168</v>
      </c>
      <c r="BE1362" s="231">
        <f>IF(N1362="základní",J1362,0)</f>
        <v>0</v>
      </c>
      <c r="BF1362" s="231">
        <f>IF(N1362="snížená",J1362,0)</f>
        <v>0</v>
      </c>
      <c r="BG1362" s="231">
        <f>IF(N1362="zákl. přenesená",J1362,0)</f>
        <v>0</v>
      </c>
      <c r="BH1362" s="231">
        <f>IF(N1362="sníž. přenesená",J1362,0)</f>
        <v>0</v>
      </c>
      <c r="BI1362" s="231">
        <f>IF(N1362="nulová",J1362,0)</f>
        <v>0</v>
      </c>
      <c r="BJ1362" s="23" t="s">
        <v>24</v>
      </c>
      <c r="BK1362" s="231">
        <f>ROUND(I1362*H1362,2)</f>
        <v>0</v>
      </c>
      <c r="BL1362" s="23" t="s">
        <v>244</v>
      </c>
      <c r="BM1362" s="23" t="s">
        <v>2088</v>
      </c>
    </row>
    <row r="1363" s="11" customFormat="1">
      <c r="B1363" s="232"/>
      <c r="C1363" s="233"/>
      <c r="D1363" s="234" t="s">
        <v>185</v>
      </c>
      <c r="E1363" s="233"/>
      <c r="F1363" s="236" t="s">
        <v>2089</v>
      </c>
      <c r="G1363" s="233"/>
      <c r="H1363" s="237">
        <v>66.483999999999995</v>
      </c>
      <c r="I1363" s="238"/>
      <c r="J1363" s="233"/>
      <c r="K1363" s="233"/>
      <c r="L1363" s="239"/>
      <c r="M1363" s="240"/>
      <c r="N1363" s="241"/>
      <c r="O1363" s="241"/>
      <c r="P1363" s="241"/>
      <c r="Q1363" s="241"/>
      <c r="R1363" s="241"/>
      <c r="S1363" s="241"/>
      <c r="T1363" s="242"/>
      <c r="AT1363" s="243" t="s">
        <v>185</v>
      </c>
      <c r="AU1363" s="243" t="s">
        <v>87</v>
      </c>
      <c r="AV1363" s="11" t="s">
        <v>87</v>
      </c>
      <c r="AW1363" s="11" t="s">
        <v>6</v>
      </c>
      <c r="AX1363" s="11" t="s">
        <v>24</v>
      </c>
      <c r="AY1363" s="243" t="s">
        <v>168</v>
      </c>
    </row>
    <row r="1364" s="1" customFormat="1" ht="38.25" customHeight="1">
      <c r="B1364" s="45"/>
      <c r="C1364" s="220" t="s">
        <v>2090</v>
      </c>
      <c r="D1364" s="220" t="s">
        <v>170</v>
      </c>
      <c r="E1364" s="221" t="s">
        <v>2080</v>
      </c>
      <c r="F1364" s="222" t="s">
        <v>2081</v>
      </c>
      <c r="G1364" s="223" t="s">
        <v>247</v>
      </c>
      <c r="H1364" s="224">
        <v>124.87000000000001</v>
      </c>
      <c r="I1364" s="225"/>
      <c r="J1364" s="226">
        <f>ROUND(I1364*H1364,2)</f>
        <v>0</v>
      </c>
      <c r="K1364" s="222" t="s">
        <v>174</v>
      </c>
      <c r="L1364" s="71"/>
      <c r="M1364" s="227" t="s">
        <v>22</v>
      </c>
      <c r="N1364" s="228" t="s">
        <v>49</v>
      </c>
      <c r="O1364" s="46"/>
      <c r="P1364" s="229">
        <f>O1364*H1364</f>
        <v>0</v>
      </c>
      <c r="Q1364" s="229">
        <v>1.0499999999999999E-05</v>
      </c>
      <c r="R1364" s="229">
        <f>Q1364*H1364</f>
        <v>0.001311135</v>
      </c>
      <c r="S1364" s="229">
        <v>0</v>
      </c>
      <c r="T1364" s="230">
        <f>S1364*H1364</f>
        <v>0</v>
      </c>
      <c r="AR1364" s="23" t="s">
        <v>244</v>
      </c>
      <c r="AT1364" s="23" t="s">
        <v>170</v>
      </c>
      <c r="AU1364" s="23" t="s">
        <v>87</v>
      </c>
      <c r="AY1364" s="23" t="s">
        <v>168</v>
      </c>
      <c r="BE1364" s="231">
        <f>IF(N1364="základní",J1364,0)</f>
        <v>0</v>
      </c>
      <c r="BF1364" s="231">
        <f>IF(N1364="snížená",J1364,0)</f>
        <v>0</v>
      </c>
      <c r="BG1364" s="231">
        <f>IF(N1364="zákl. přenesená",J1364,0)</f>
        <v>0</v>
      </c>
      <c r="BH1364" s="231">
        <f>IF(N1364="sníž. přenesená",J1364,0)</f>
        <v>0</v>
      </c>
      <c r="BI1364" s="231">
        <f>IF(N1364="nulová",J1364,0)</f>
        <v>0</v>
      </c>
      <c r="BJ1364" s="23" t="s">
        <v>24</v>
      </c>
      <c r="BK1364" s="231">
        <f>ROUND(I1364*H1364,2)</f>
        <v>0</v>
      </c>
      <c r="BL1364" s="23" t="s">
        <v>244</v>
      </c>
      <c r="BM1364" s="23" t="s">
        <v>2091</v>
      </c>
    </row>
    <row r="1365" s="11" customFormat="1">
      <c r="B1365" s="232"/>
      <c r="C1365" s="233"/>
      <c r="D1365" s="234" t="s">
        <v>185</v>
      </c>
      <c r="E1365" s="235" t="s">
        <v>22</v>
      </c>
      <c r="F1365" s="236" t="s">
        <v>2092</v>
      </c>
      <c r="G1365" s="233"/>
      <c r="H1365" s="237">
        <v>124.87000000000001</v>
      </c>
      <c r="I1365" s="238"/>
      <c r="J1365" s="233"/>
      <c r="K1365" s="233"/>
      <c r="L1365" s="239"/>
      <c r="M1365" s="240"/>
      <c r="N1365" s="241"/>
      <c r="O1365" s="241"/>
      <c r="P1365" s="241"/>
      <c r="Q1365" s="241"/>
      <c r="R1365" s="241"/>
      <c r="S1365" s="241"/>
      <c r="T1365" s="242"/>
      <c r="AT1365" s="243" t="s">
        <v>185</v>
      </c>
      <c r="AU1365" s="243" t="s">
        <v>87</v>
      </c>
      <c r="AV1365" s="11" t="s">
        <v>87</v>
      </c>
      <c r="AW1365" s="11" t="s">
        <v>41</v>
      </c>
      <c r="AX1365" s="11" t="s">
        <v>78</v>
      </c>
      <c r="AY1365" s="243" t="s">
        <v>168</v>
      </c>
    </row>
    <row r="1366" s="1" customFormat="1" ht="16.5" customHeight="1">
      <c r="B1366" s="45"/>
      <c r="C1366" s="254" t="s">
        <v>2093</v>
      </c>
      <c r="D1366" s="254" t="s">
        <v>460</v>
      </c>
      <c r="E1366" s="255" t="s">
        <v>2094</v>
      </c>
      <c r="F1366" s="256" t="s">
        <v>2095</v>
      </c>
      <c r="G1366" s="257" t="s">
        <v>247</v>
      </c>
      <c r="H1366" s="258">
        <v>143.601</v>
      </c>
      <c r="I1366" s="259"/>
      <c r="J1366" s="260">
        <f>ROUND(I1366*H1366,2)</f>
        <v>0</v>
      </c>
      <c r="K1366" s="256" t="s">
        <v>22</v>
      </c>
      <c r="L1366" s="261"/>
      <c r="M1366" s="262" t="s">
        <v>22</v>
      </c>
      <c r="N1366" s="263" t="s">
        <v>49</v>
      </c>
      <c r="O1366" s="46"/>
      <c r="P1366" s="229">
        <f>O1366*H1366</f>
        <v>0</v>
      </c>
      <c r="Q1366" s="229">
        <v>0.00013999999999999999</v>
      </c>
      <c r="R1366" s="229">
        <f>Q1366*H1366</f>
        <v>0.02010414</v>
      </c>
      <c r="S1366" s="229">
        <v>0</v>
      </c>
      <c r="T1366" s="230">
        <f>S1366*H1366</f>
        <v>0</v>
      </c>
      <c r="AR1366" s="23" t="s">
        <v>337</v>
      </c>
      <c r="AT1366" s="23" t="s">
        <v>460</v>
      </c>
      <c r="AU1366" s="23" t="s">
        <v>87</v>
      </c>
      <c r="AY1366" s="23" t="s">
        <v>168</v>
      </c>
      <c r="BE1366" s="231">
        <f>IF(N1366="základní",J1366,0)</f>
        <v>0</v>
      </c>
      <c r="BF1366" s="231">
        <f>IF(N1366="snížená",J1366,0)</f>
        <v>0</v>
      </c>
      <c r="BG1366" s="231">
        <f>IF(N1366="zákl. přenesená",J1366,0)</f>
        <v>0</v>
      </c>
      <c r="BH1366" s="231">
        <f>IF(N1366="sníž. přenesená",J1366,0)</f>
        <v>0</v>
      </c>
      <c r="BI1366" s="231">
        <f>IF(N1366="nulová",J1366,0)</f>
        <v>0</v>
      </c>
      <c r="BJ1366" s="23" t="s">
        <v>24</v>
      </c>
      <c r="BK1366" s="231">
        <f>ROUND(I1366*H1366,2)</f>
        <v>0</v>
      </c>
      <c r="BL1366" s="23" t="s">
        <v>244</v>
      </c>
      <c r="BM1366" s="23" t="s">
        <v>2096</v>
      </c>
    </row>
    <row r="1367" s="11" customFormat="1">
      <c r="B1367" s="232"/>
      <c r="C1367" s="233"/>
      <c r="D1367" s="234" t="s">
        <v>185</v>
      </c>
      <c r="E1367" s="233"/>
      <c r="F1367" s="236" t="s">
        <v>2097</v>
      </c>
      <c r="G1367" s="233"/>
      <c r="H1367" s="237">
        <v>143.601</v>
      </c>
      <c r="I1367" s="238"/>
      <c r="J1367" s="233"/>
      <c r="K1367" s="233"/>
      <c r="L1367" s="239"/>
      <c r="M1367" s="240"/>
      <c r="N1367" s="241"/>
      <c r="O1367" s="241"/>
      <c r="P1367" s="241"/>
      <c r="Q1367" s="241"/>
      <c r="R1367" s="241"/>
      <c r="S1367" s="241"/>
      <c r="T1367" s="242"/>
      <c r="AT1367" s="243" t="s">
        <v>185</v>
      </c>
      <c r="AU1367" s="243" t="s">
        <v>87</v>
      </c>
      <c r="AV1367" s="11" t="s">
        <v>87</v>
      </c>
      <c r="AW1367" s="11" t="s">
        <v>6</v>
      </c>
      <c r="AX1367" s="11" t="s">
        <v>24</v>
      </c>
      <c r="AY1367" s="243" t="s">
        <v>168</v>
      </c>
    </row>
    <row r="1368" s="1" customFormat="1" ht="38.25" customHeight="1">
      <c r="B1368" s="45"/>
      <c r="C1368" s="220" t="s">
        <v>2098</v>
      </c>
      <c r="D1368" s="220" t="s">
        <v>170</v>
      </c>
      <c r="E1368" s="221" t="s">
        <v>2099</v>
      </c>
      <c r="F1368" s="222" t="s">
        <v>2100</v>
      </c>
      <c r="G1368" s="223" t="s">
        <v>241</v>
      </c>
      <c r="H1368" s="224">
        <v>1.0860000000000001</v>
      </c>
      <c r="I1368" s="225"/>
      <c r="J1368" s="226">
        <f>ROUND(I1368*H1368,2)</f>
        <v>0</v>
      </c>
      <c r="K1368" s="222" t="s">
        <v>174</v>
      </c>
      <c r="L1368" s="71"/>
      <c r="M1368" s="227" t="s">
        <v>22</v>
      </c>
      <c r="N1368" s="228" t="s">
        <v>49</v>
      </c>
      <c r="O1368" s="46"/>
      <c r="P1368" s="229">
        <f>O1368*H1368</f>
        <v>0</v>
      </c>
      <c r="Q1368" s="229">
        <v>0</v>
      </c>
      <c r="R1368" s="229">
        <f>Q1368*H1368</f>
        <v>0</v>
      </c>
      <c r="S1368" s="229">
        <v>0</v>
      </c>
      <c r="T1368" s="230">
        <f>S1368*H1368</f>
        <v>0</v>
      </c>
      <c r="AR1368" s="23" t="s">
        <v>244</v>
      </c>
      <c r="AT1368" s="23" t="s">
        <v>170</v>
      </c>
      <c r="AU1368" s="23" t="s">
        <v>87</v>
      </c>
      <c r="AY1368" s="23" t="s">
        <v>168</v>
      </c>
      <c r="BE1368" s="231">
        <f>IF(N1368="základní",J1368,0)</f>
        <v>0</v>
      </c>
      <c r="BF1368" s="231">
        <f>IF(N1368="snížená",J1368,0)</f>
        <v>0</v>
      </c>
      <c r="BG1368" s="231">
        <f>IF(N1368="zákl. přenesená",J1368,0)</f>
        <v>0</v>
      </c>
      <c r="BH1368" s="231">
        <f>IF(N1368="sníž. přenesená",J1368,0)</f>
        <v>0</v>
      </c>
      <c r="BI1368" s="231">
        <f>IF(N1368="nulová",J1368,0)</f>
        <v>0</v>
      </c>
      <c r="BJ1368" s="23" t="s">
        <v>24</v>
      </c>
      <c r="BK1368" s="231">
        <f>ROUND(I1368*H1368,2)</f>
        <v>0</v>
      </c>
      <c r="BL1368" s="23" t="s">
        <v>244</v>
      </c>
      <c r="BM1368" s="23" t="s">
        <v>2101</v>
      </c>
    </row>
    <row r="1369" s="10" customFormat="1" ht="29.88" customHeight="1">
      <c r="B1369" s="204"/>
      <c r="C1369" s="205"/>
      <c r="D1369" s="206" t="s">
        <v>77</v>
      </c>
      <c r="E1369" s="218" t="s">
        <v>2102</v>
      </c>
      <c r="F1369" s="218" t="s">
        <v>2103</v>
      </c>
      <c r="G1369" s="205"/>
      <c r="H1369" s="205"/>
      <c r="I1369" s="208"/>
      <c r="J1369" s="219">
        <f>BK1369</f>
        <v>0</v>
      </c>
      <c r="K1369" s="205"/>
      <c r="L1369" s="210"/>
      <c r="M1369" s="211"/>
      <c r="N1369" s="212"/>
      <c r="O1369" s="212"/>
      <c r="P1369" s="213">
        <f>SUM(P1370:P1379)</f>
        <v>0</v>
      </c>
      <c r="Q1369" s="212"/>
      <c r="R1369" s="213">
        <f>SUM(R1370:R1379)</f>
        <v>0.1357573</v>
      </c>
      <c r="S1369" s="212"/>
      <c r="T1369" s="214">
        <f>SUM(T1370:T1379)</f>
        <v>0</v>
      </c>
      <c r="AR1369" s="215" t="s">
        <v>87</v>
      </c>
      <c r="AT1369" s="216" t="s">
        <v>77</v>
      </c>
      <c r="AU1369" s="216" t="s">
        <v>24</v>
      </c>
      <c r="AY1369" s="215" t="s">
        <v>168</v>
      </c>
      <c r="BK1369" s="217">
        <f>SUM(BK1370:BK1379)</f>
        <v>0</v>
      </c>
    </row>
    <row r="1370" s="1" customFormat="1" ht="16.5" customHeight="1">
      <c r="B1370" s="45"/>
      <c r="C1370" s="220" t="s">
        <v>2104</v>
      </c>
      <c r="D1370" s="220" t="s">
        <v>170</v>
      </c>
      <c r="E1370" s="221" t="s">
        <v>2105</v>
      </c>
      <c r="F1370" s="222" t="s">
        <v>2106</v>
      </c>
      <c r="G1370" s="223" t="s">
        <v>173</v>
      </c>
      <c r="H1370" s="224">
        <v>5</v>
      </c>
      <c r="I1370" s="225"/>
      <c r="J1370" s="226">
        <f>ROUND(I1370*H1370,2)</f>
        <v>0</v>
      </c>
      <c r="K1370" s="222" t="s">
        <v>174</v>
      </c>
      <c r="L1370" s="71"/>
      <c r="M1370" s="227" t="s">
        <v>22</v>
      </c>
      <c r="N1370" s="228" t="s">
        <v>49</v>
      </c>
      <c r="O1370" s="46"/>
      <c r="P1370" s="229">
        <f>O1370*H1370</f>
        <v>0</v>
      </c>
      <c r="Q1370" s="229">
        <v>0.00184406</v>
      </c>
      <c r="R1370" s="229">
        <f>Q1370*H1370</f>
        <v>0.0092203000000000007</v>
      </c>
      <c r="S1370" s="229">
        <v>0</v>
      </c>
      <c r="T1370" s="230">
        <f>S1370*H1370</f>
        <v>0</v>
      </c>
      <c r="AR1370" s="23" t="s">
        <v>244</v>
      </c>
      <c r="AT1370" s="23" t="s">
        <v>170</v>
      </c>
      <c r="AU1370" s="23" t="s">
        <v>87</v>
      </c>
      <c r="AY1370" s="23" t="s">
        <v>168</v>
      </c>
      <c r="BE1370" s="231">
        <f>IF(N1370="základní",J1370,0)</f>
        <v>0</v>
      </c>
      <c r="BF1370" s="231">
        <f>IF(N1370="snížená",J1370,0)</f>
        <v>0</v>
      </c>
      <c r="BG1370" s="231">
        <f>IF(N1370="zákl. přenesená",J1370,0)</f>
        <v>0</v>
      </c>
      <c r="BH1370" s="231">
        <f>IF(N1370="sníž. přenesená",J1370,0)</f>
        <v>0</v>
      </c>
      <c r="BI1370" s="231">
        <f>IF(N1370="nulová",J1370,0)</f>
        <v>0</v>
      </c>
      <c r="BJ1370" s="23" t="s">
        <v>24</v>
      </c>
      <c r="BK1370" s="231">
        <f>ROUND(I1370*H1370,2)</f>
        <v>0</v>
      </c>
      <c r="BL1370" s="23" t="s">
        <v>244</v>
      </c>
      <c r="BM1370" s="23" t="s">
        <v>2107</v>
      </c>
    </row>
    <row r="1371" s="1" customFormat="1" ht="25.5" customHeight="1">
      <c r="B1371" s="45"/>
      <c r="C1371" s="220" t="s">
        <v>2108</v>
      </c>
      <c r="D1371" s="220" t="s">
        <v>170</v>
      </c>
      <c r="E1371" s="221" t="s">
        <v>2109</v>
      </c>
      <c r="F1371" s="222" t="s">
        <v>2110</v>
      </c>
      <c r="G1371" s="223" t="s">
        <v>350</v>
      </c>
      <c r="H1371" s="224">
        <v>60</v>
      </c>
      <c r="I1371" s="225"/>
      <c r="J1371" s="226">
        <f>ROUND(I1371*H1371,2)</f>
        <v>0</v>
      </c>
      <c r="K1371" s="222" t="s">
        <v>174</v>
      </c>
      <c r="L1371" s="71"/>
      <c r="M1371" s="227" t="s">
        <v>22</v>
      </c>
      <c r="N1371" s="228" t="s">
        <v>49</v>
      </c>
      <c r="O1371" s="46"/>
      <c r="P1371" s="229">
        <f>O1371*H1371</f>
        <v>0</v>
      </c>
      <c r="Q1371" s="229">
        <v>0.00034969999999999999</v>
      </c>
      <c r="R1371" s="229">
        <f>Q1371*H1371</f>
        <v>0.020982000000000001</v>
      </c>
      <c r="S1371" s="229">
        <v>0</v>
      </c>
      <c r="T1371" s="230">
        <f>S1371*H1371</f>
        <v>0</v>
      </c>
      <c r="AR1371" s="23" t="s">
        <v>244</v>
      </c>
      <c r="AT1371" s="23" t="s">
        <v>170</v>
      </c>
      <c r="AU1371" s="23" t="s">
        <v>87</v>
      </c>
      <c r="AY1371" s="23" t="s">
        <v>168</v>
      </c>
      <c r="BE1371" s="231">
        <f>IF(N1371="základní",J1371,0)</f>
        <v>0</v>
      </c>
      <c r="BF1371" s="231">
        <f>IF(N1371="snížená",J1371,0)</f>
        <v>0</v>
      </c>
      <c r="BG1371" s="231">
        <f>IF(N1371="zákl. přenesená",J1371,0)</f>
        <v>0</v>
      </c>
      <c r="BH1371" s="231">
        <f>IF(N1371="sníž. přenesená",J1371,0)</f>
        <v>0</v>
      </c>
      <c r="BI1371" s="231">
        <f>IF(N1371="nulová",J1371,0)</f>
        <v>0</v>
      </c>
      <c r="BJ1371" s="23" t="s">
        <v>24</v>
      </c>
      <c r="BK1371" s="231">
        <f>ROUND(I1371*H1371,2)</f>
        <v>0</v>
      </c>
      <c r="BL1371" s="23" t="s">
        <v>244</v>
      </c>
      <c r="BM1371" s="23" t="s">
        <v>2111</v>
      </c>
    </row>
    <row r="1372" s="1" customFormat="1" ht="25.5" customHeight="1">
      <c r="B1372" s="45"/>
      <c r="C1372" s="220" t="s">
        <v>2112</v>
      </c>
      <c r="D1372" s="220" t="s">
        <v>170</v>
      </c>
      <c r="E1372" s="221" t="s">
        <v>2113</v>
      </c>
      <c r="F1372" s="222" t="s">
        <v>2114</v>
      </c>
      <c r="G1372" s="223" t="s">
        <v>350</v>
      </c>
      <c r="H1372" s="224">
        <v>90</v>
      </c>
      <c r="I1372" s="225"/>
      <c r="J1372" s="226">
        <f>ROUND(I1372*H1372,2)</f>
        <v>0</v>
      </c>
      <c r="K1372" s="222" t="s">
        <v>174</v>
      </c>
      <c r="L1372" s="71"/>
      <c r="M1372" s="227" t="s">
        <v>22</v>
      </c>
      <c r="N1372" s="228" t="s">
        <v>49</v>
      </c>
      <c r="O1372" s="46"/>
      <c r="P1372" s="229">
        <f>O1372*H1372</f>
        <v>0</v>
      </c>
      <c r="Q1372" s="229">
        <v>0.0011355</v>
      </c>
      <c r="R1372" s="229">
        <f>Q1372*H1372</f>
        <v>0.10219499999999999</v>
      </c>
      <c r="S1372" s="229">
        <v>0</v>
      </c>
      <c r="T1372" s="230">
        <f>S1372*H1372</f>
        <v>0</v>
      </c>
      <c r="AR1372" s="23" t="s">
        <v>244</v>
      </c>
      <c r="AT1372" s="23" t="s">
        <v>170</v>
      </c>
      <c r="AU1372" s="23" t="s">
        <v>87</v>
      </c>
      <c r="AY1372" s="23" t="s">
        <v>168</v>
      </c>
      <c r="BE1372" s="231">
        <f>IF(N1372="základní",J1372,0)</f>
        <v>0</v>
      </c>
      <c r="BF1372" s="231">
        <f>IF(N1372="snížená",J1372,0)</f>
        <v>0</v>
      </c>
      <c r="BG1372" s="231">
        <f>IF(N1372="zákl. přenesená",J1372,0)</f>
        <v>0</v>
      </c>
      <c r="BH1372" s="231">
        <f>IF(N1372="sníž. přenesená",J1372,0)</f>
        <v>0</v>
      </c>
      <c r="BI1372" s="231">
        <f>IF(N1372="nulová",J1372,0)</f>
        <v>0</v>
      </c>
      <c r="BJ1372" s="23" t="s">
        <v>24</v>
      </c>
      <c r="BK1372" s="231">
        <f>ROUND(I1372*H1372,2)</f>
        <v>0</v>
      </c>
      <c r="BL1372" s="23" t="s">
        <v>244</v>
      </c>
      <c r="BM1372" s="23" t="s">
        <v>2115</v>
      </c>
    </row>
    <row r="1373" s="1" customFormat="1" ht="16.5" customHeight="1">
      <c r="B1373" s="45"/>
      <c r="C1373" s="220" t="s">
        <v>2116</v>
      </c>
      <c r="D1373" s="220" t="s">
        <v>170</v>
      </c>
      <c r="E1373" s="221" t="s">
        <v>2117</v>
      </c>
      <c r="F1373" s="222" t="s">
        <v>2118</v>
      </c>
      <c r="G1373" s="223" t="s">
        <v>173</v>
      </c>
      <c r="H1373" s="224">
        <v>21</v>
      </c>
      <c r="I1373" s="225"/>
      <c r="J1373" s="226">
        <f>ROUND(I1373*H1373,2)</f>
        <v>0</v>
      </c>
      <c r="K1373" s="222" t="s">
        <v>174</v>
      </c>
      <c r="L1373" s="71"/>
      <c r="M1373" s="227" t="s">
        <v>22</v>
      </c>
      <c r="N1373" s="228" t="s">
        <v>49</v>
      </c>
      <c r="O1373" s="46"/>
      <c r="P1373" s="229">
        <f>O1373*H1373</f>
        <v>0</v>
      </c>
      <c r="Q1373" s="229">
        <v>0</v>
      </c>
      <c r="R1373" s="229">
        <f>Q1373*H1373</f>
        <v>0</v>
      </c>
      <c r="S1373" s="229">
        <v>0</v>
      </c>
      <c r="T1373" s="230">
        <f>S1373*H1373</f>
        <v>0</v>
      </c>
      <c r="AR1373" s="23" t="s">
        <v>244</v>
      </c>
      <c r="AT1373" s="23" t="s">
        <v>170</v>
      </c>
      <c r="AU1373" s="23" t="s">
        <v>87</v>
      </c>
      <c r="AY1373" s="23" t="s">
        <v>168</v>
      </c>
      <c r="BE1373" s="231">
        <f>IF(N1373="základní",J1373,0)</f>
        <v>0</v>
      </c>
      <c r="BF1373" s="231">
        <f>IF(N1373="snížená",J1373,0)</f>
        <v>0</v>
      </c>
      <c r="BG1373" s="231">
        <f>IF(N1373="zákl. přenesená",J1373,0)</f>
        <v>0</v>
      </c>
      <c r="BH1373" s="231">
        <f>IF(N1373="sníž. přenesená",J1373,0)</f>
        <v>0</v>
      </c>
      <c r="BI1373" s="231">
        <f>IF(N1373="nulová",J1373,0)</f>
        <v>0</v>
      </c>
      <c r="BJ1373" s="23" t="s">
        <v>24</v>
      </c>
      <c r="BK1373" s="231">
        <f>ROUND(I1373*H1373,2)</f>
        <v>0</v>
      </c>
      <c r="BL1373" s="23" t="s">
        <v>244</v>
      </c>
      <c r="BM1373" s="23" t="s">
        <v>2119</v>
      </c>
    </row>
    <row r="1374" s="1" customFormat="1" ht="16.5" customHeight="1">
      <c r="B1374" s="45"/>
      <c r="C1374" s="220" t="s">
        <v>2120</v>
      </c>
      <c r="D1374" s="220" t="s">
        <v>170</v>
      </c>
      <c r="E1374" s="221" t="s">
        <v>2121</v>
      </c>
      <c r="F1374" s="222" t="s">
        <v>2122</v>
      </c>
      <c r="G1374" s="223" t="s">
        <v>173</v>
      </c>
      <c r="H1374" s="224">
        <v>9</v>
      </c>
      <c r="I1374" s="225"/>
      <c r="J1374" s="226">
        <f>ROUND(I1374*H1374,2)</f>
        <v>0</v>
      </c>
      <c r="K1374" s="222" t="s">
        <v>174</v>
      </c>
      <c r="L1374" s="71"/>
      <c r="M1374" s="227" t="s">
        <v>22</v>
      </c>
      <c r="N1374" s="228" t="s">
        <v>49</v>
      </c>
      <c r="O1374" s="46"/>
      <c r="P1374" s="229">
        <f>O1374*H1374</f>
        <v>0</v>
      </c>
      <c r="Q1374" s="229">
        <v>0</v>
      </c>
      <c r="R1374" s="229">
        <f>Q1374*H1374</f>
        <v>0</v>
      </c>
      <c r="S1374" s="229">
        <v>0</v>
      </c>
      <c r="T1374" s="230">
        <f>S1374*H1374</f>
        <v>0</v>
      </c>
      <c r="AR1374" s="23" t="s">
        <v>244</v>
      </c>
      <c r="AT1374" s="23" t="s">
        <v>170</v>
      </c>
      <c r="AU1374" s="23" t="s">
        <v>87</v>
      </c>
      <c r="AY1374" s="23" t="s">
        <v>168</v>
      </c>
      <c r="BE1374" s="231">
        <f>IF(N1374="základní",J1374,0)</f>
        <v>0</v>
      </c>
      <c r="BF1374" s="231">
        <f>IF(N1374="snížená",J1374,0)</f>
        <v>0</v>
      </c>
      <c r="BG1374" s="231">
        <f>IF(N1374="zákl. přenesená",J1374,0)</f>
        <v>0</v>
      </c>
      <c r="BH1374" s="231">
        <f>IF(N1374="sníž. přenesená",J1374,0)</f>
        <v>0</v>
      </c>
      <c r="BI1374" s="231">
        <f>IF(N1374="nulová",J1374,0)</f>
        <v>0</v>
      </c>
      <c r="BJ1374" s="23" t="s">
        <v>24</v>
      </c>
      <c r="BK1374" s="231">
        <f>ROUND(I1374*H1374,2)</f>
        <v>0</v>
      </c>
      <c r="BL1374" s="23" t="s">
        <v>244</v>
      </c>
      <c r="BM1374" s="23" t="s">
        <v>2123</v>
      </c>
    </row>
    <row r="1375" s="1" customFormat="1" ht="16.5" customHeight="1">
      <c r="B1375" s="45"/>
      <c r="C1375" s="220" t="s">
        <v>2124</v>
      </c>
      <c r="D1375" s="220" t="s">
        <v>170</v>
      </c>
      <c r="E1375" s="221" t="s">
        <v>2125</v>
      </c>
      <c r="F1375" s="222" t="s">
        <v>2126</v>
      </c>
      <c r="G1375" s="223" t="s">
        <v>350</v>
      </c>
      <c r="H1375" s="224">
        <v>150</v>
      </c>
      <c r="I1375" s="225"/>
      <c r="J1375" s="226">
        <f>ROUND(I1375*H1375,2)</f>
        <v>0</v>
      </c>
      <c r="K1375" s="222" t="s">
        <v>174</v>
      </c>
      <c r="L1375" s="71"/>
      <c r="M1375" s="227" t="s">
        <v>22</v>
      </c>
      <c r="N1375" s="228" t="s">
        <v>49</v>
      </c>
      <c r="O1375" s="46"/>
      <c r="P1375" s="229">
        <f>O1375*H1375</f>
        <v>0</v>
      </c>
      <c r="Q1375" s="229">
        <v>0</v>
      </c>
      <c r="R1375" s="229">
        <f>Q1375*H1375</f>
        <v>0</v>
      </c>
      <c r="S1375" s="229">
        <v>0</v>
      </c>
      <c r="T1375" s="230">
        <f>S1375*H1375</f>
        <v>0</v>
      </c>
      <c r="AR1375" s="23" t="s">
        <v>244</v>
      </c>
      <c r="AT1375" s="23" t="s">
        <v>170</v>
      </c>
      <c r="AU1375" s="23" t="s">
        <v>87</v>
      </c>
      <c r="AY1375" s="23" t="s">
        <v>168</v>
      </c>
      <c r="BE1375" s="231">
        <f>IF(N1375="základní",J1375,0)</f>
        <v>0</v>
      </c>
      <c r="BF1375" s="231">
        <f>IF(N1375="snížená",J1375,0)</f>
        <v>0</v>
      </c>
      <c r="BG1375" s="231">
        <f>IF(N1375="zákl. přenesená",J1375,0)</f>
        <v>0</v>
      </c>
      <c r="BH1375" s="231">
        <f>IF(N1375="sníž. přenesená",J1375,0)</f>
        <v>0</v>
      </c>
      <c r="BI1375" s="231">
        <f>IF(N1375="nulová",J1375,0)</f>
        <v>0</v>
      </c>
      <c r="BJ1375" s="23" t="s">
        <v>24</v>
      </c>
      <c r="BK1375" s="231">
        <f>ROUND(I1375*H1375,2)</f>
        <v>0</v>
      </c>
      <c r="BL1375" s="23" t="s">
        <v>244</v>
      </c>
      <c r="BM1375" s="23" t="s">
        <v>2127</v>
      </c>
    </row>
    <row r="1376" s="1" customFormat="1" ht="16.5" customHeight="1">
      <c r="B1376" s="45"/>
      <c r="C1376" s="220" t="s">
        <v>2128</v>
      </c>
      <c r="D1376" s="220" t="s">
        <v>170</v>
      </c>
      <c r="E1376" s="221" t="s">
        <v>2129</v>
      </c>
      <c r="F1376" s="222" t="s">
        <v>2130</v>
      </c>
      <c r="G1376" s="223" t="s">
        <v>350</v>
      </c>
      <c r="H1376" s="224">
        <v>40</v>
      </c>
      <c r="I1376" s="225"/>
      <c r="J1376" s="226">
        <f>ROUND(I1376*H1376,2)</f>
        <v>0</v>
      </c>
      <c r="K1376" s="222" t="s">
        <v>22</v>
      </c>
      <c r="L1376" s="71"/>
      <c r="M1376" s="227" t="s">
        <v>22</v>
      </c>
      <c r="N1376" s="228" t="s">
        <v>49</v>
      </c>
      <c r="O1376" s="46"/>
      <c r="P1376" s="229">
        <f>O1376*H1376</f>
        <v>0</v>
      </c>
      <c r="Q1376" s="229">
        <v>0</v>
      </c>
      <c r="R1376" s="229">
        <f>Q1376*H1376</f>
        <v>0</v>
      </c>
      <c r="S1376" s="229">
        <v>0</v>
      </c>
      <c r="T1376" s="230">
        <f>S1376*H1376</f>
        <v>0</v>
      </c>
      <c r="AR1376" s="23" t="s">
        <v>244</v>
      </c>
      <c r="AT1376" s="23" t="s">
        <v>170</v>
      </c>
      <c r="AU1376" s="23" t="s">
        <v>87</v>
      </c>
      <c r="AY1376" s="23" t="s">
        <v>168</v>
      </c>
      <c r="BE1376" s="231">
        <f>IF(N1376="základní",J1376,0)</f>
        <v>0</v>
      </c>
      <c r="BF1376" s="231">
        <f>IF(N1376="snížená",J1376,0)</f>
        <v>0</v>
      </c>
      <c r="BG1376" s="231">
        <f>IF(N1376="zákl. přenesená",J1376,0)</f>
        <v>0</v>
      </c>
      <c r="BH1376" s="231">
        <f>IF(N1376="sníž. přenesená",J1376,0)</f>
        <v>0</v>
      </c>
      <c r="BI1376" s="231">
        <f>IF(N1376="nulová",J1376,0)</f>
        <v>0</v>
      </c>
      <c r="BJ1376" s="23" t="s">
        <v>24</v>
      </c>
      <c r="BK1376" s="231">
        <f>ROUND(I1376*H1376,2)</f>
        <v>0</v>
      </c>
      <c r="BL1376" s="23" t="s">
        <v>244</v>
      </c>
      <c r="BM1376" s="23" t="s">
        <v>2131</v>
      </c>
    </row>
    <row r="1377" s="1" customFormat="1" ht="16.5" customHeight="1">
      <c r="B1377" s="45"/>
      <c r="C1377" s="220" t="s">
        <v>2132</v>
      </c>
      <c r="D1377" s="220" t="s">
        <v>170</v>
      </c>
      <c r="E1377" s="221" t="s">
        <v>2133</v>
      </c>
      <c r="F1377" s="222" t="s">
        <v>2134</v>
      </c>
      <c r="G1377" s="223" t="s">
        <v>350</v>
      </c>
      <c r="H1377" s="224">
        <v>5</v>
      </c>
      <c r="I1377" s="225"/>
      <c r="J1377" s="226">
        <f>ROUND(I1377*H1377,2)</f>
        <v>0</v>
      </c>
      <c r="K1377" s="222" t="s">
        <v>22</v>
      </c>
      <c r="L1377" s="71"/>
      <c r="M1377" s="227" t="s">
        <v>22</v>
      </c>
      <c r="N1377" s="228" t="s">
        <v>49</v>
      </c>
      <c r="O1377" s="46"/>
      <c r="P1377" s="229">
        <f>O1377*H1377</f>
        <v>0</v>
      </c>
      <c r="Q1377" s="229">
        <v>0</v>
      </c>
      <c r="R1377" s="229">
        <f>Q1377*H1377</f>
        <v>0</v>
      </c>
      <c r="S1377" s="229">
        <v>0</v>
      </c>
      <c r="T1377" s="230">
        <f>S1377*H1377</f>
        <v>0</v>
      </c>
      <c r="AR1377" s="23" t="s">
        <v>244</v>
      </c>
      <c r="AT1377" s="23" t="s">
        <v>170</v>
      </c>
      <c r="AU1377" s="23" t="s">
        <v>87</v>
      </c>
      <c r="AY1377" s="23" t="s">
        <v>168</v>
      </c>
      <c r="BE1377" s="231">
        <f>IF(N1377="základní",J1377,0)</f>
        <v>0</v>
      </c>
      <c r="BF1377" s="231">
        <f>IF(N1377="snížená",J1377,0)</f>
        <v>0</v>
      </c>
      <c r="BG1377" s="231">
        <f>IF(N1377="zákl. přenesená",J1377,0)</f>
        <v>0</v>
      </c>
      <c r="BH1377" s="231">
        <f>IF(N1377="sníž. přenesená",J1377,0)</f>
        <v>0</v>
      </c>
      <c r="BI1377" s="231">
        <f>IF(N1377="nulová",J1377,0)</f>
        <v>0</v>
      </c>
      <c r="BJ1377" s="23" t="s">
        <v>24</v>
      </c>
      <c r="BK1377" s="231">
        <f>ROUND(I1377*H1377,2)</f>
        <v>0</v>
      </c>
      <c r="BL1377" s="23" t="s">
        <v>244</v>
      </c>
      <c r="BM1377" s="23" t="s">
        <v>2135</v>
      </c>
    </row>
    <row r="1378" s="1" customFormat="1" ht="25.5" customHeight="1">
      <c r="B1378" s="45"/>
      <c r="C1378" s="254" t="s">
        <v>2136</v>
      </c>
      <c r="D1378" s="254" t="s">
        <v>460</v>
      </c>
      <c r="E1378" s="255" t="s">
        <v>2137</v>
      </c>
      <c r="F1378" s="256" t="s">
        <v>2138</v>
      </c>
      <c r="G1378" s="257" t="s">
        <v>173</v>
      </c>
      <c r="H1378" s="258">
        <v>8</v>
      </c>
      <c r="I1378" s="259"/>
      <c r="J1378" s="260">
        <f>ROUND(I1378*H1378,2)</f>
        <v>0</v>
      </c>
      <c r="K1378" s="256" t="s">
        <v>174</v>
      </c>
      <c r="L1378" s="261"/>
      <c r="M1378" s="262" t="s">
        <v>22</v>
      </c>
      <c r="N1378" s="263" t="s">
        <v>49</v>
      </c>
      <c r="O1378" s="46"/>
      <c r="P1378" s="229">
        <f>O1378*H1378</f>
        <v>0</v>
      </c>
      <c r="Q1378" s="229">
        <v>0.00042000000000000002</v>
      </c>
      <c r="R1378" s="229">
        <f>Q1378*H1378</f>
        <v>0.0033600000000000001</v>
      </c>
      <c r="S1378" s="229">
        <v>0</v>
      </c>
      <c r="T1378" s="230">
        <f>S1378*H1378</f>
        <v>0</v>
      </c>
      <c r="AR1378" s="23" t="s">
        <v>337</v>
      </c>
      <c r="AT1378" s="23" t="s">
        <v>460</v>
      </c>
      <c r="AU1378" s="23" t="s">
        <v>87</v>
      </c>
      <c r="AY1378" s="23" t="s">
        <v>168</v>
      </c>
      <c r="BE1378" s="231">
        <f>IF(N1378="základní",J1378,0)</f>
        <v>0</v>
      </c>
      <c r="BF1378" s="231">
        <f>IF(N1378="snížená",J1378,0)</f>
        <v>0</v>
      </c>
      <c r="BG1378" s="231">
        <f>IF(N1378="zákl. přenesená",J1378,0)</f>
        <v>0</v>
      </c>
      <c r="BH1378" s="231">
        <f>IF(N1378="sníž. přenesená",J1378,0)</f>
        <v>0</v>
      </c>
      <c r="BI1378" s="231">
        <f>IF(N1378="nulová",J1378,0)</f>
        <v>0</v>
      </c>
      <c r="BJ1378" s="23" t="s">
        <v>24</v>
      </c>
      <c r="BK1378" s="231">
        <f>ROUND(I1378*H1378,2)</f>
        <v>0</v>
      </c>
      <c r="BL1378" s="23" t="s">
        <v>244</v>
      </c>
      <c r="BM1378" s="23" t="s">
        <v>2139</v>
      </c>
    </row>
    <row r="1379" s="1" customFormat="1" ht="38.25" customHeight="1">
      <c r="B1379" s="45"/>
      <c r="C1379" s="220" t="s">
        <v>2140</v>
      </c>
      <c r="D1379" s="220" t="s">
        <v>170</v>
      </c>
      <c r="E1379" s="221" t="s">
        <v>2141</v>
      </c>
      <c r="F1379" s="222" t="s">
        <v>2142</v>
      </c>
      <c r="G1379" s="223" t="s">
        <v>241</v>
      </c>
      <c r="H1379" s="224">
        <v>0.13600000000000001</v>
      </c>
      <c r="I1379" s="225"/>
      <c r="J1379" s="226">
        <f>ROUND(I1379*H1379,2)</f>
        <v>0</v>
      </c>
      <c r="K1379" s="222" t="s">
        <v>174</v>
      </c>
      <c r="L1379" s="71"/>
      <c r="M1379" s="227" t="s">
        <v>22</v>
      </c>
      <c r="N1379" s="228" t="s">
        <v>49</v>
      </c>
      <c r="O1379" s="46"/>
      <c r="P1379" s="229">
        <f>O1379*H1379</f>
        <v>0</v>
      </c>
      <c r="Q1379" s="229">
        <v>0</v>
      </c>
      <c r="R1379" s="229">
        <f>Q1379*H1379</f>
        <v>0</v>
      </c>
      <c r="S1379" s="229">
        <v>0</v>
      </c>
      <c r="T1379" s="230">
        <f>S1379*H1379</f>
        <v>0</v>
      </c>
      <c r="AR1379" s="23" t="s">
        <v>244</v>
      </c>
      <c r="AT1379" s="23" t="s">
        <v>170</v>
      </c>
      <c r="AU1379" s="23" t="s">
        <v>87</v>
      </c>
      <c r="AY1379" s="23" t="s">
        <v>168</v>
      </c>
      <c r="BE1379" s="231">
        <f>IF(N1379="základní",J1379,0)</f>
        <v>0</v>
      </c>
      <c r="BF1379" s="231">
        <f>IF(N1379="snížená",J1379,0)</f>
        <v>0</v>
      </c>
      <c r="BG1379" s="231">
        <f>IF(N1379="zákl. přenesená",J1379,0)</f>
        <v>0</v>
      </c>
      <c r="BH1379" s="231">
        <f>IF(N1379="sníž. přenesená",J1379,0)</f>
        <v>0</v>
      </c>
      <c r="BI1379" s="231">
        <f>IF(N1379="nulová",J1379,0)</f>
        <v>0</v>
      </c>
      <c r="BJ1379" s="23" t="s">
        <v>24</v>
      </c>
      <c r="BK1379" s="231">
        <f>ROUND(I1379*H1379,2)</f>
        <v>0</v>
      </c>
      <c r="BL1379" s="23" t="s">
        <v>244</v>
      </c>
      <c r="BM1379" s="23" t="s">
        <v>2143</v>
      </c>
    </row>
    <row r="1380" s="10" customFormat="1" ht="29.88" customHeight="1">
      <c r="B1380" s="204"/>
      <c r="C1380" s="205"/>
      <c r="D1380" s="206" t="s">
        <v>77</v>
      </c>
      <c r="E1380" s="218" t="s">
        <v>2144</v>
      </c>
      <c r="F1380" s="218" t="s">
        <v>2145</v>
      </c>
      <c r="G1380" s="205"/>
      <c r="H1380" s="205"/>
      <c r="I1380" s="208"/>
      <c r="J1380" s="219">
        <f>BK1380</f>
        <v>0</v>
      </c>
      <c r="K1380" s="205"/>
      <c r="L1380" s="210"/>
      <c r="M1380" s="211"/>
      <c r="N1380" s="212"/>
      <c r="O1380" s="212"/>
      <c r="P1380" s="213">
        <f>SUM(P1381:P1390)</f>
        <v>0</v>
      </c>
      <c r="Q1380" s="212"/>
      <c r="R1380" s="213">
        <f>SUM(R1381:R1390)</f>
        <v>0.24771490999999998</v>
      </c>
      <c r="S1380" s="212"/>
      <c r="T1380" s="214">
        <f>SUM(T1381:T1390)</f>
        <v>0</v>
      </c>
      <c r="AR1380" s="215" t="s">
        <v>87</v>
      </c>
      <c r="AT1380" s="216" t="s">
        <v>77</v>
      </c>
      <c r="AU1380" s="216" t="s">
        <v>24</v>
      </c>
      <c r="AY1380" s="215" t="s">
        <v>168</v>
      </c>
      <c r="BK1380" s="217">
        <f>SUM(BK1381:BK1390)</f>
        <v>0</v>
      </c>
    </row>
    <row r="1381" s="1" customFormat="1" ht="25.5" customHeight="1">
      <c r="B1381" s="45"/>
      <c r="C1381" s="220" t="s">
        <v>2146</v>
      </c>
      <c r="D1381" s="220" t="s">
        <v>170</v>
      </c>
      <c r="E1381" s="221" t="s">
        <v>2147</v>
      </c>
      <c r="F1381" s="222" t="s">
        <v>2148</v>
      </c>
      <c r="G1381" s="223" t="s">
        <v>350</v>
      </c>
      <c r="H1381" s="224">
        <v>150</v>
      </c>
      <c r="I1381" s="225"/>
      <c r="J1381" s="226">
        <f>ROUND(I1381*H1381,2)</f>
        <v>0</v>
      </c>
      <c r="K1381" s="222" t="s">
        <v>174</v>
      </c>
      <c r="L1381" s="71"/>
      <c r="M1381" s="227" t="s">
        <v>22</v>
      </c>
      <c r="N1381" s="228" t="s">
        <v>49</v>
      </c>
      <c r="O1381" s="46"/>
      <c r="P1381" s="229">
        <f>O1381*H1381</f>
        <v>0</v>
      </c>
      <c r="Q1381" s="229">
        <v>0.00090993200000000002</v>
      </c>
      <c r="R1381" s="229">
        <f>Q1381*H1381</f>
        <v>0.13648979999999999</v>
      </c>
      <c r="S1381" s="229">
        <v>0</v>
      </c>
      <c r="T1381" s="230">
        <f>S1381*H1381</f>
        <v>0</v>
      </c>
      <c r="AR1381" s="23" t="s">
        <v>244</v>
      </c>
      <c r="AT1381" s="23" t="s">
        <v>170</v>
      </c>
      <c r="AU1381" s="23" t="s">
        <v>87</v>
      </c>
      <c r="AY1381" s="23" t="s">
        <v>168</v>
      </c>
      <c r="BE1381" s="231">
        <f>IF(N1381="základní",J1381,0)</f>
        <v>0</v>
      </c>
      <c r="BF1381" s="231">
        <f>IF(N1381="snížená",J1381,0)</f>
        <v>0</v>
      </c>
      <c r="BG1381" s="231">
        <f>IF(N1381="zákl. přenesená",J1381,0)</f>
        <v>0</v>
      </c>
      <c r="BH1381" s="231">
        <f>IF(N1381="sníž. přenesená",J1381,0)</f>
        <v>0</v>
      </c>
      <c r="BI1381" s="231">
        <f>IF(N1381="nulová",J1381,0)</f>
        <v>0</v>
      </c>
      <c r="BJ1381" s="23" t="s">
        <v>24</v>
      </c>
      <c r="BK1381" s="231">
        <f>ROUND(I1381*H1381,2)</f>
        <v>0</v>
      </c>
      <c r="BL1381" s="23" t="s">
        <v>244</v>
      </c>
      <c r="BM1381" s="23" t="s">
        <v>2149</v>
      </c>
    </row>
    <row r="1382" s="1" customFormat="1" ht="25.5" customHeight="1">
      <c r="B1382" s="45"/>
      <c r="C1382" s="220" t="s">
        <v>2150</v>
      </c>
      <c r="D1382" s="220" t="s">
        <v>170</v>
      </c>
      <c r="E1382" s="221" t="s">
        <v>2151</v>
      </c>
      <c r="F1382" s="222" t="s">
        <v>2152</v>
      </c>
      <c r="G1382" s="223" t="s">
        <v>350</v>
      </c>
      <c r="H1382" s="224">
        <v>45</v>
      </c>
      <c r="I1382" s="225"/>
      <c r="J1382" s="226">
        <f>ROUND(I1382*H1382,2)</f>
        <v>0</v>
      </c>
      <c r="K1382" s="222" t="s">
        <v>174</v>
      </c>
      <c r="L1382" s="71"/>
      <c r="M1382" s="227" t="s">
        <v>22</v>
      </c>
      <c r="N1382" s="228" t="s">
        <v>49</v>
      </c>
      <c r="O1382" s="46"/>
      <c r="P1382" s="229">
        <f>O1382*H1382</f>
        <v>0</v>
      </c>
      <c r="Q1382" s="229">
        <v>0.0011853840000000001</v>
      </c>
      <c r="R1382" s="229">
        <f>Q1382*H1382</f>
        <v>0.053342279999999999</v>
      </c>
      <c r="S1382" s="229">
        <v>0</v>
      </c>
      <c r="T1382" s="230">
        <f>S1382*H1382</f>
        <v>0</v>
      </c>
      <c r="AR1382" s="23" t="s">
        <v>244</v>
      </c>
      <c r="AT1382" s="23" t="s">
        <v>170</v>
      </c>
      <c r="AU1382" s="23" t="s">
        <v>87</v>
      </c>
      <c r="AY1382" s="23" t="s">
        <v>168</v>
      </c>
      <c r="BE1382" s="231">
        <f>IF(N1382="základní",J1382,0)</f>
        <v>0</v>
      </c>
      <c r="BF1382" s="231">
        <f>IF(N1382="snížená",J1382,0)</f>
        <v>0</v>
      </c>
      <c r="BG1382" s="231">
        <f>IF(N1382="zákl. přenesená",J1382,0)</f>
        <v>0</v>
      </c>
      <c r="BH1382" s="231">
        <f>IF(N1382="sníž. přenesená",J1382,0)</f>
        <v>0</v>
      </c>
      <c r="BI1382" s="231">
        <f>IF(N1382="nulová",J1382,0)</f>
        <v>0</v>
      </c>
      <c r="BJ1382" s="23" t="s">
        <v>24</v>
      </c>
      <c r="BK1382" s="231">
        <f>ROUND(I1382*H1382,2)</f>
        <v>0</v>
      </c>
      <c r="BL1382" s="23" t="s">
        <v>244</v>
      </c>
      <c r="BM1382" s="23" t="s">
        <v>2153</v>
      </c>
    </row>
    <row r="1383" s="1" customFormat="1" ht="38.25" customHeight="1">
      <c r="B1383" s="45"/>
      <c r="C1383" s="220" t="s">
        <v>2154</v>
      </c>
      <c r="D1383" s="220" t="s">
        <v>170</v>
      </c>
      <c r="E1383" s="221" t="s">
        <v>2155</v>
      </c>
      <c r="F1383" s="222" t="s">
        <v>2156</v>
      </c>
      <c r="G1383" s="223" t="s">
        <v>350</v>
      </c>
      <c r="H1383" s="224">
        <v>195</v>
      </c>
      <c r="I1383" s="225"/>
      <c r="J1383" s="226">
        <f>ROUND(I1383*H1383,2)</f>
        <v>0</v>
      </c>
      <c r="K1383" s="222" t="s">
        <v>174</v>
      </c>
      <c r="L1383" s="71"/>
      <c r="M1383" s="227" t="s">
        <v>22</v>
      </c>
      <c r="N1383" s="228" t="s">
        <v>49</v>
      </c>
      <c r="O1383" s="46"/>
      <c r="P1383" s="229">
        <f>O1383*H1383</f>
        <v>0</v>
      </c>
      <c r="Q1383" s="229">
        <v>6.7399999999999998E-05</v>
      </c>
      <c r="R1383" s="229">
        <f>Q1383*H1383</f>
        <v>0.013143</v>
      </c>
      <c r="S1383" s="229">
        <v>0</v>
      </c>
      <c r="T1383" s="230">
        <f>S1383*H1383</f>
        <v>0</v>
      </c>
      <c r="AR1383" s="23" t="s">
        <v>244</v>
      </c>
      <c r="AT1383" s="23" t="s">
        <v>170</v>
      </c>
      <c r="AU1383" s="23" t="s">
        <v>87</v>
      </c>
      <c r="AY1383" s="23" t="s">
        <v>168</v>
      </c>
      <c r="BE1383" s="231">
        <f>IF(N1383="základní",J1383,0)</f>
        <v>0</v>
      </c>
      <c r="BF1383" s="231">
        <f>IF(N1383="snížená",J1383,0)</f>
        <v>0</v>
      </c>
      <c r="BG1383" s="231">
        <f>IF(N1383="zákl. přenesená",J1383,0)</f>
        <v>0</v>
      </c>
      <c r="BH1383" s="231">
        <f>IF(N1383="sníž. přenesená",J1383,0)</f>
        <v>0</v>
      </c>
      <c r="BI1383" s="231">
        <f>IF(N1383="nulová",J1383,0)</f>
        <v>0</v>
      </c>
      <c r="BJ1383" s="23" t="s">
        <v>24</v>
      </c>
      <c r="BK1383" s="231">
        <f>ROUND(I1383*H1383,2)</f>
        <v>0</v>
      </c>
      <c r="BL1383" s="23" t="s">
        <v>244</v>
      </c>
      <c r="BM1383" s="23" t="s">
        <v>2157</v>
      </c>
    </row>
    <row r="1384" s="1" customFormat="1" ht="16.5" customHeight="1">
      <c r="B1384" s="45"/>
      <c r="C1384" s="220" t="s">
        <v>2158</v>
      </c>
      <c r="D1384" s="220" t="s">
        <v>170</v>
      </c>
      <c r="E1384" s="221" t="s">
        <v>2159</v>
      </c>
      <c r="F1384" s="222" t="s">
        <v>2160</v>
      </c>
      <c r="G1384" s="223" t="s">
        <v>173</v>
      </c>
      <c r="H1384" s="224">
        <v>63</v>
      </c>
      <c r="I1384" s="225"/>
      <c r="J1384" s="226">
        <f>ROUND(I1384*H1384,2)</f>
        <v>0</v>
      </c>
      <c r="K1384" s="222" t="s">
        <v>174</v>
      </c>
      <c r="L1384" s="71"/>
      <c r="M1384" s="227" t="s">
        <v>22</v>
      </c>
      <c r="N1384" s="228" t="s">
        <v>49</v>
      </c>
      <c r="O1384" s="46"/>
      <c r="P1384" s="229">
        <f>O1384*H1384</f>
        <v>0</v>
      </c>
      <c r="Q1384" s="229">
        <v>0</v>
      </c>
      <c r="R1384" s="229">
        <f>Q1384*H1384</f>
        <v>0</v>
      </c>
      <c r="S1384" s="229">
        <v>0</v>
      </c>
      <c r="T1384" s="230">
        <f>S1384*H1384</f>
        <v>0</v>
      </c>
      <c r="AR1384" s="23" t="s">
        <v>244</v>
      </c>
      <c r="AT1384" s="23" t="s">
        <v>170</v>
      </c>
      <c r="AU1384" s="23" t="s">
        <v>87</v>
      </c>
      <c r="AY1384" s="23" t="s">
        <v>168</v>
      </c>
      <c r="BE1384" s="231">
        <f>IF(N1384="základní",J1384,0)</f>
        <v>0</v>
      </c>
      <c r="BF1384" s="231">
        <f>IF(N1384="snížená",J1384,0)</f>
        <v>0</v>
      </c>
      <c r="BG1384" s="231">
        <f>IF(N1384="zákl. přenesená",J1384,0)</f>
        <v>0</v>
      </c>
      <c r="BH1384" s="231">
        <f>IF(N1384="sníž. přenesená",J1384,0)</f>
        <v>0</v>
      </c>
      <c r="BI1384" s="231">
        <f>IF(N1384="nulová",J1384,0)</f>
        <v>0</v>
      </c>
      <c r="BJ1384" s="23" t="s">
        <v>24</v>
      </c>
      <c r="BK1384" s="231">
        <f>ROUND(I1384*H1384,2)</f>
        <v>0</v>
      </c>
      <c r="BL1384" s="23" t="s">
        <v>244</v>
      </c>
      <c r="BM1384" s="23" t="s">
        <v>2161</v>
      </c>
    </row>
    <row r="1385" s="1" customFormat="1" ht="25.5" customHeight="1">
      <c r="B1385" s="45"/>
      <c r="C1385" s="220" t="s">
        <v>2162</v>
      </c>
      <c r="D1385" s="220" t="s">
        <v>170</v>
      </c>
      <c r="E1385" s="221" t="s">
        <v>2163</v>
      </c>
      <c r="F1385" s="222" t="s">
        <v>2164</v>
      </c>
      <c r="G1385" s="223" t="s">
        <v>173</v>
      </c>
      <c r="H1385" s="224">
        <v>8</v>
      </c>
      <c r="I1385" s="225"/>
      <c r="J1385" s="226">
        <f>ROUND(I1385*H1385,2)</f>
        <v>0</v>
      </c>
      <c r="K1385" s="222" t="s">
        <v>174</v>
      </c>
      <c r="L1385" s="71"/>
      <c r="M1385" s="227" t="s">
        <v>22</v>
      </c>
      <c r="N1385" s="228" t="s">
        <v>49</v>
      </c>
      <c r="O1385" s="46"/>
      <c r="P1385" s="229">
        <f>O1385*H1385</f>
        <v>0</v>
      </c>
      <c r="Q1385" s="229">
        <v>0</v>
      </c>
      <c r="R1385" s="229">
        <f>Q1385*H1385</f>
        <v>0</v>
      </c>
      <c r="S1385" s="229">
        <v>0</v>
      </c>
      <c r="T1385" s="230">
        <f>S1385*H1385</f>
        <v>0</v>
      </c>
      <c r="AR1385" s="23" t="s">
        <v>244</v>
      </c>
      <c r="AT1385" s="23" t="s">
        <v>170</v>
      </c>
      <c r="AU1385" s="23" t="s">
        <v>87</v>
      </c>
      <c r="AY1385" s="23" t="s">
        <v>168</v>
      </c>
      <c r="BE1385" s="231">
        <f>IF(N1385="základní",J1385,0)</f>
        <v>0</v>
      </c>
      <c r="BF1385" s="231">
        <f>IF(N1385="snížená",J1385,0)</f>
        <v>0</v>
      </c>
      <c r="BG1385" s="231">
        <f>IF(N1385="zákl. přenesená",J1385,0)</f>
        <v>0</v>
      </c>
      <c r="BH1385" s="231">
        <f>IF(N1385="sníž. přenesená",J1385,0)</f>
        <v>0</v>
      </c>
      <c r="BI1385" s="231">
        <f>IF(N1385="nulová",J1385,0)</f>
        <v>0</v>
      </c>
      <c r="BJ1385" s="23" t="s">
        <v>24</v>
      </c>
      <c r="BK1385" s="231">
        <f>ROUND(I1385*H1385,2)</f>
        <v>0</v>
      </c>
      <c r="BL1385" s="23" t="s">
        <v>244</v>
      </c>
      <c r="BM1385" s="23" t="s">
        <v>2165</v>
      </c>
    </row>
    <row r="1386" s="1" customFormat="1" ht="16.5" customHeight="1">
      <c r="B1386" s="45"/>
      <c r="C1386" s="220" t="s">
        <v>2166</v>
      </c>
      <c r="D1386" s="220" t="s">
        <v>170</v>
      </c>
      <c r="E1386" s="221" t="s">
        <v>2167</v>
      </c>
      <c r="F1386" s="222" t="s">
        <v>2168</v>
      </c>
      <c r="G1386" s="223" t="s">
        <v>173</v>
      </c>
      <c r="H1386" s="224">
        <v>17</v>
      </c>
      <c r="I1386" s="225"/>
      <c r="J1386" s="226">
        <f>ROUND(I1386*H1386,2)</f>
        <v>0</v>
      </c>
      <c r="K1386" s="222" t="s">
        <v>22</v>
      </c>
      <c r="L1386" s="71"/>
      <c r="M1386" s="227" t="s">
        <v>22</v>
      </c>
      <c r="N1386" s="228" t="s">
        <v>49</v>
      </c>
      <c r="O1386" s="46"/>
      <c r="P1386" s="229">
        <f>O1386*H1386</f>
        <v>0</v>
      </c>
      <c r="Q1386" s="229">
        <v>0.00034000000000000002</v>
      </c>
      <c r="R1386" s="229">
        <f>Q1386*H1386</f>
        <v>0.0057800000000000004</v>
      </c>
      <c r="S1386" s="229">
        <v>0</v>
      </c>
      <c r="T1386" s="230">
        <f>S1386*H1386</f>
        <v>0</v>
      </c>
      <c r="AR1386" s="23" t="s">
        <v>244</v>
      </c>
      <c r="AT1386" s="23" t="s">
        <v>170</v>
      </c>
      <c r="AU1386" s="23" t="s">
        <v>87</v>
      </c>
      <c r="AY1386" s="23" t="s">
        <v>168</v>
      </c>
      <c r="BE1386" s="231">
        <f>IF(N1386="základní",J1386,0)</f>
        <v>0</v>
      </c>
      <c r="BF1386" s="231">
        <f>IF(N1386="snížená",J1386,0)</f>
        <v>0</v>
      </c>
      <c r="BG1386" s="231">
        <f>IF(N1386="zákl. přenesená",J1386,0)</f>
        <v>0</v>
      </c>
      <c r="BH1386" s="231">
        <f>IF(N1386="sníž. přenesená",J1386,0)</f>
        <v>0</v>
      </c>
      <c r="BI1386" s="231">
        <f>IF(N1386="nulová",J1386,0)</f>
        <v>0</v>
      </c>
      <c r="BJ1386" s="23" t="s">
        <v>24</v>
      </c>
      <c r="BK1386" s="231">
        <f>ROUND(I1386*H1386,2)</f>
        <v>0</v>
      </c>
      <c r="BL1386" s="23" t="s">
        <v>244</v>
      </c>
      <c r="BM1386" s="23" t="s">
        <v>2169</v>
      </c>
    </row>
    <row r="1387" s="1" customFormat="1" ht="25.5" customHeight="1">
      <c r="B1387" s="45"/>
      <c r="C1387" s="220" t="s">
        <v>2170</v>
      </c>
      <c r="D1387" s="220" t="s">
        <v>170</v>
      </c>
      <c r="E1387" s="221" t="s">
        <v>2171</v>
      </c>
      <c r="F1387" s="222" t="s">
        <v>2172</v>
      </c>
      <c r="G1387" s="223" t="s">
        <v>350</v>
      </c>
      <c r="H1387" s="224">
        <v>195</v>
      </c>
      <c r="I1387" s="225"/>
      <c r="J1387" s="226">
        <f>ROUND(I1387*H1387,2)</f>
        <v>0</v>
      </c>
      <c r="K1387" s="222" t="s">
        <v>174</v>
      </c>
      <c r="L1387" s="71"/>
      <c r="M1387" s="227" t="s">
        <v>22</v>
      </c>
      <c r="N1387" s="228" t="s">
        <v>49</v>
      </c>
      <c r="O1387" s="46"/>
      <c r="P1387" s="229">
        <f>O1387*H1387</f>
        <v>0</v>
      </c>
      <c r="Q1387" s="229">
        <v>0.00018979399999999999</v>
      </c>
      <c r="R1387" s="229">
        <f>Q1387*H1387</f>
        <v>0.037009830000000001</v>
      </c>
      <c r="S1387" s="229">
        <v>0</v>
      </c>
      <c r="T1387" s="230">
        <f>S1387*H1387</f>
        <v>0</v>
      </c>
      <c r="AR1387" s="23" t="s">
        <v>244</v>
      </c>
      <c r="AT1387" s="23" t="s">
        <v>170</v>
      </c>
      <c r="AU1387" s="23" t="s">
        <v>87</v>
      </c>
      <c r="AY1387" s="23" t="s">
        <v>168</v>
      </c>
      <c r="BE1387" s="231">
        <f>IF(N1387="základní",J1387,0)</f>
        <v>0</v>
      </c>
      <c r="BF1387" s="231">
        <f>IF(N1387="snížená",J1387,0)</f>
        <v>0</v>
      </c>
      <c r="BG1387" s="231">
        <f>IF(N1387="zákl. přenesená",J1387,0)</f>
        <v>0</v>
      </c>
      <c r="BH1387" s="231">
        <f>IF(N1387="sníž. přenesená",J1387,0)</f>
        <v>0</v>
      </c>
      <c r="BI1387" s="231">
        <f>IF(N1387="nulová",J1387,0)</f>
        <v>0</v>
      </c>
      <c r="BJ1387" s="23" t="s">
        <v>24</v>
      </c>
      <c r="BK1387" s="231">
        <f>ROUND(I1387*H1387,2)</f>
        <v>0</v>
      </c>
      <c r="BL1387" s="23" t="s">
        <v>244</v>
      </c>
      <c r="BM1387" s="23" t="s">
        <v>2173</v>
      </c>
    </row>
    <row r="1388" s="1" customFormat="1" ht="25.5" customHeight="1">
      <c r="B1388" s="45"/>
      <c r="C1388" s="220" t="s">
        <v>2174</v>
      </c>
      <c r="D1388" s="220" t="s">
        <v>170</v>
      </c>
      <c r="E1388" s="221" t="s">
        <v>2175</v>
      </c>
      <c r="F1388" s="222" t="s">
        <v>2176</v>
      </c>
      <c r="G1388" s="223" t="s">
        <v>350</v>
      </c>
      <c r="H1388" s="224">
        <v>195</v>
      </c>
      <c r="I1388" s="225"/>
      <c r="J1388" s="226">
        <f>ROUND(I1388*H1388,2)</f>
        <v>0</v>
      </c>
      <c r="K1388" s="222" t="s">
        <v>174</v>
      </c>
      <c r="L1388" s="71"/>
      <c r="M1388" s="227" t="s">
        <v>22</v>
      </c>
      <c r="N1388" s="228" t="s">
        <v>49</v>
      </c>
      <c r="O1388" s="46"/>
      <c r="P1388" s="229">
        <f>O1388*H1388</f>
        <v>0</v>
      </c>
      <c r="Q1388" s="229">
        <v>1.0000000000000001E-05</v>
      </c>
      <c r="R1388" s="229">
        <f>Q1388*H1388</f>
        <v>0.0019500000000000001</v>
      </c>
      <c r="S1388" s="229">
        <v>0</v>
      </c>
      <c r="T1388" s="230">
        <f>S1388*H1388</f>
        <v>0</v>
      </c>
      <c r="AR1388" s="23" t="s">
        <v>244</v>
      </c>
      <c r="AT1388" s="23" t="s">
        <v>170</v>
      </c>
      <c r="AU1388" s="23" t="s">
        <v>87</v>
      </c>
      <c r="AY1388" s="23" t="s">
        <v>168</v>
      </c>
      <c r="BE1388" s="231">
        <f>IF(N1388="základní",J1388,0)</f>
        <v>0</v>
      </c>
      <c r="BF1388" s="231">
        <f>IF(N1388="snížená",J1388,0)</f>
        <v>0</v>
      </c>
      <c r="BG1388" s="231">
        <f>IF(N1388="zákl. přenesená",J1388,0)</f>
        <v>0</v>
      </c>
      <c r="BH1388" s="231">
        <f>IF(N1388="sníž. přenesená",J1388,0)</f>
        <v>0</v>
      </c>
      <c r="BI1388" s="231">
        <f>IF(N1388="nulová",J1388,0)</f>
        <v>0</v>
      </c>
      <c r="BJ1388" s="23" t="s">
        <v>24</v>
      </c>
      <c r="BK1388" s="231">
        <f>ROUND(I1388*H1388,2)</f>
        <v>0</v>
      </c>
      <c r="BL1388" s="23" t="s">
        <v>244</v>
      </c>
      <c r="BM1388" s="23" t="s">
        <v>2177</v>
      </c>
    </row>
    <row r="1389" s="1" customFormat="1" ht="16.5" customHeight="1">
      <c r="B1389" s="45"/>
      <c r="C1389" s="220" t="s">
        <v>2178</v>
      </c>
      <c r="D1389" s="220" t="s">
        <v>170</v>
      </c>
      <c r="E1389" s="221" t="s">
        <v>2179</v>
      </c>
      <c r="F1389" s="222" t="s">
        <v>2180</v>
      </c>
      <c r="G1389" s="223" t="s">
        <v>350</v>
      </c>
      <c r="H1389" s="224">
        <v>15</v>
      </c>
      <c r="I1389" s="225"/>
      <c r="J1389" s="226">
        <f>ROUND(I1389*H1389,2)</f>
        <v>0</v>
      </c>
      <c r="K1389" s="222" t="s">
        <v>22</v>
      </c>
      <c r="L1389" s="71"/>
      <c r="M1389" s="227" t="s">
        <v>22</v>
      </c>
      <c r="N1389" s="228" t="s">
        <v>49</v>
      </c>
      <c r="O1389" s="46"/>
      <c r="P1389" s="229">
        <f>O1389*H1389</f>
        <v>0</v>
      </c>
      <c r="Q1389" s="229">
        <v>0</v>
      </c>
      <c r="R1389" s="229">
        <f>Q1389*H1389</f>
        <v>0</v>
      </c>
      <c r="S1389" s="229">
        <v>0</v>
      </c>
      <c r="T1389" s="230">
        <f>S1389*H1389</f>
        <v>0</v>
      </c>
      <c r="AR1389" s="23" t="s">
        <v>244</v>
      </c>
      <c r="AT1389" s="23" t="s">
        <v>170</v>
      </c>
      <c r="AU1389" s="23" t="s">
        <v>87</v>
      </c>
      <c r="AY1389" s="23" t="s">
        <v>168</v>
      </c>
      <c r="BE1389" s="231">
        <f>IF(N1389="základní",J1389,0)</f>
        <v>0</v>
      </c>
      <c r="BF1389" s="231">
        <f>IF(N1389="snížená",J1389,0)</f>
        <v>0</v>
      </c>
      <c r="BG1389" s="231">
        <f>IF(N1389="zákl. přenesená",J1389,0)</f>
        <v>0</v>
      </c>
      <c r="BH1389" s="231">
        <f>IF(N1389="sníž. přenesená",J1389,0)</f>
        <v>0</v>
      </c>
      <c r="BI1389" s="231">
        <f>IF(N1389="nulová",J1389,0)</f>
        <v>0</v>
      </c>
      <c r="BJ1389" s="23" t="s">
        <v>24</v>
      </c>
      <c r="BK1389" s="231">
        <f>ROUND(I1389*H1389,2)</f>
        <v>0</v>
      </c>
      <c r="BL1389" s="23" t="s">
        <v>244</v>
      </c>
      <c r="BM1389" s="23" t="s">
        <v>2181</v>
      </c>
    </row>
    <row r="1390" s="1" customFormat="1" ht="38.25" customHeight="1">
      <c r="B1390" s="45"/>
      <c r="C1390" s="220" t="s">
        <v>2182</v>
      </c>
      <c r="D1390" s="220" t="s">
        <v>170</v>
      </c>
      <c r="E1390" s="221" t="s">
        <v>2183</v>
      </c>
      <c r="F1390" s="222" t="s">
        <v>2184</v>
      </c>
      <c r="G1390" s="223" t="s">
        <v>241</v>
      </c>
      <c r="H1390" s="224">
        <v>0.248</v>
      </c>
      <c r="I1390" s="225"/>
      <c r="J1390" s="226">
        <f>ROUND(I1390*H1390,2)</f>
        <v>0</v>
      </c>
      <c r="K1390" s="222" t="s">
        <v>174</v>
      </c>
      <c r="L1390" s="71"/>
      <c r="M1390" s="227" t="s">
        <v>22</v>
      </c>
      <c r="N1390" s="228" t="s">
        <v>49</v>
      </c>
      <c r="O1390" s="46"/>
      <c r="P1390" s="229">
        <f>O1390*H1390</f>
        <v>0</v>
      </c>
      <c r="Q1390" s="229">
        <v>0</v>
      </c>
      <c r="R1390" s="229">
        <f>Q1390*H1390</f>
        <v>0</v>
      </c>
      <c r="S1390" s="229">
        <v>0</v>
      </c>
      <c r="T1390" s="230">
        <f>S1390*H1390</f>
        <v>0</v>
      </c>
      <c r="AR1390" s="23" t="s">
        <v>244</v>
      </c>
      <c r="AT1390" s="23" t="s">
        <v>170</v>
      </c>
      <c r="AU1390" s="23" t="s">
        <v>87</v>
      </c>
      <c r="AY1390" s="23" t="s">
        <v>168</v>
      </c>
      <c r="BE1390" s="231">
        <f>IF(N1390="základní",J1390,0)</f>
        <v>0</v>
      </c>
      <c r="BF1390" s="231">
        <f>IF(N1390="snížená",J1390,0)</f>
        <v>0</v>
      </c>
      <c r="BG1390" s="231">
        <f>IF(N1390="zákl. přenesená",J1390,0)</f>
        <v>0</v>
      </c>
      <c r="BH1390" s="231">
        <f>IF(N1390="sníž. přenesená",J1390,0)</f>
        <v>0</v>
      </c>
      <c r="BI1390" s="231">
        <f>IF(N1390="nulová",J1390,0)</f>
        <v>0</v>
      </c>
      <c r="BJ1390" s="23" t="s">
        <v>24</v>
      </c>
      <c r="BK1390" s="231">
        <f>ROUND(I1390*H1390,2)</f>
        <v>0</v>
      </c>
      <c r="BL1390" s="23" t="s">
        <v>244</v>
      </c>
      <c r="BM1390" s="23" t="s">
        <v>2185</v>
      </c>
    </row>
    <row r="1391" s="10" customFormat="1" ht="29.88" customHeight="1">
      <c r="B1391" s="204"/>
      <c r="C1391" s="205"/>
      <c r="D1391" s="206" t="s">
        <v>77</v>
      </c>
      <c r="E1391" s="218" t="s">
        <v>2186</v>
      </c>
      <c r="F1391" s="218" t="s">
        <v>2187</v>
      </c>
      <c r="G1391" s="205"/>
      <c r="H1391" s="205"/>
      <c r="I1391" s="208"/>
      <c r="J1391" s="219">
        <f>BK1391</f>
        <v>0</v>
      </c>
      <c r="K1391" s="205"/>
      <c r="L1391" s="210"/>
      <c r="M1391" s="211"/>
      <c r="N1391" s="212"/>
      <c r="O1391" s="212"/>
      <c r="P1391" s="213">
        <f>SUM(P1392:P1409)</f>
        <v>0</v>
      </c>
      <c r="Q1391" s="212"/>
      <c r="R1391" s="213">
        <f>SUM(R1392:R1409)</f>
        <v>1.0558332699999997</v>
      </c>
      <c r="S1391" s="212"/>
      <c r="T1391" s="214">
        <f>SUM(T1392:T1409)</f>
        <v>0</v>
      </c>
      <c r="AR1391" s="215" t="s">
        <v>87</v>
      </c>
      <c r="AT1391" s="216" t="s">
        <v>77</v>
      </c>
      <c r="AU1391" s="216" t="s">
        <v>24</v>
      </c>
      <c r="AY1391" s="215" t="s">
        <v>168</v>
      </c>
      <c r="BK1391" s="217">
        <f>SUM(BK1392:BK1409)</f>
        <v>0</v>
      </c>
    </row>
    <row r="1392" s="1" customFormat="1" ht="16.5" customHeight="1">
      <c r="B1392" s="45"/>
      <c r="C1392" s="220" t="s">
        <v>2188</v>
      </c>
      <c r="D1392" s="220" t="s">
        <v>170</v>
      </c>
      <c r="E1392" s="221" t="s">
        <v>2189</v>
      </c>
      <c r="F1392" s="222" t="s">
        <v>2190</v>
      </c>
      <c r="G1392" s="223" t="s">
        <v>1509</v>
      </c>
      <c r="H1392" s="224">
        <v>3</v>
      </c>
      <c r="I1392" s="225"/>
      <c r="J1392" s="226">
        <f>ROUND(I1392*H1392,2)</f>
        <v>0</v>
      </c>
      <c r="K1392" s="222" t="s">
        <v>174</v>
      </c>
      <c r="L1392" s="71"/>
      <c r="M1392" s="227" t="s">
        <v>22</v>
      </c>
      <c r="N1392" s="228" t="s">
        <v>49</v>
      </c>
      <c r="O1392" s="46"/>
      <c r="P1392" s="229">
        <f>O1392*H1392</f>
        <v>0</v>
      </c>
      <c r="Q1392" s="229">
        <v>0.0032234099999999999</v>
      </c>
      <c r="R1392" s="229">
        <f>Q1392*H1392</f>
        <v>0.0096702300000000001</v>
      </c>
      <c r="S1392" s="229">
        <v>0</v>
      </c>
      <c r="T1392" s="230">
        <f>S1392*H1392</f>
        <v>0</v>
      </c>
      <c r="AR1392" s="23" t="s">
        <v>244</v>
      </c>
      <c r="AT1392" s="23" t="s">
        <v>170</v>
      </c>
      <c r="AU1392" s="23" t="s">
        <v>87</v>
      </c>
      <c r="AY1392" s="23" t="s">
        <v>168</v>
      </c>
      <c r="BE1392" s="231">
        <f>IF(N1392="základní",J1392,0)</f>
        <v>0</v>
      </c>
      <c r="BF1392" s="231">
        <f>IF(N1392="snížená",J1392,0)</f>
        <v>0</v>
      </c>
      <c r="BG1392" s="231">
        <f>IF(N1392="zákl. přenesená",J1392,0)</f>
        <v>0</v>
      </c>
      <c r="BH1392" s="231">
        <f>IF(N1392="sníž. přenesená",J1392,0)</f>
        <v>0</v>
      </c>
      <c r="BI1392" s="231">
        <f>IF(N1392="nulová",J1392,0)</f>
        <v>0</v>
      </c>
      <c r="BJ1392" s="23" t="s">
        <v>24</v>
      </c>
      <c r="BK1392" s="231">
        <f>ROUND(I1392*H1392,2)</f>
        <v>0</v>
      </c>
      <c r="BL1392" s="23" t="s">
        <v>244</v>
      </c>
      <c r="BM1392" s="23" t="s">
        <v>2191</v>
      </c>
    </row>
    <row r="1393" s="1" customFormat="1" ht="25.5" customHeight="1">
      <c r="B1393" s="45"/>
      <c r="C1393" s="220" t="s">
        <v>2192</v>
      </c>
      <c r="D1393" s="220" t="s">
        <v>170</v>
      </c>
      <c r="E1393" s="221" t="s">
        <v>2193</v>
      </c>
      <c r="F1393" s="222" t="s">
        <v>2194</v>
      </c>
      <c r="G1393" s="223" t="s">
        <v>1509</v>
      </c>
      <c r="H1393" s="224">
        <v>9</v>
      </c>
      <c r="I1393" s="225"/>
      <c r="J1393" s="226">
        <f>ROUND(I1393*H1393,2)</f>
        <v>0</v>
      </c>
      <c r="K1393" s="222" t="s">
        <v>22</v>
      </c>
      <c r="L1393" s="71"/>
      <c r="M1393" s="227" t="s">
        <v>22</v>
      </c>
      <c r="N1393" s="228" t="s">
        <v>49</v>
      </c>
      <c r="O1393" s="46"/>
      <c r="P1393" s="229">
        <f>O1393*H1393</f>
        <v>0</v>
      </c>
      <c r="Q1393" s="229">
        <v>0.023699999999999999</v>
      </c>
      <c r="R1393" s="229">
        <f>Q1393*H1393</f>
        <v>0.21329999999999999</v>
      </c>
      <c r="S1393" s="229">
        <v>0</v>
      </c>
      <c r="T1393" s="230">
        <f>S1393*H1393</f>
        <v>0</v>
      </c>
      <c r="AR1393" s="23" t="s">
        <v>244</v>
      </c>
      <c r="AT1393" s="23" t="s">
        <v>170</v>
      </c>
      <c r="AU1393" s="23" t="s">
        <v>87</v>
      </c>
      <c r="AY1393" s="23" t="s">
        <v>168</v>
      </c>
      <c r="BE1393" s="231">
        <f>IF(N1393="základní",J1393,0)</f>
        <v>0</v>
      </c>
      <c r="BF1393" s="231">
        <f>IF(N1393="snížená",J1393,0)</f>
        <v>0</v>
      </c>
      <c r="BG1393" s="231">
        <f>IF(N1393="zákl. přenesená",J1393,0)</f>
        <v>0</v>
      </c>
      <c r="BH1393" s="231">
        <f>IF(N1393="sníž. přenesená",J1393,0)</f>
        <v>0</v>
      </c>
      <c r="BI1393" s="231">
        <f>IF(N1393="nulová",J1393,0)</f>
        <v>0</v>
      </c>
      <c r="BJ1393" s="23" t="s">
        <v>24</v>
      </c>
      <c r="BK1393" s="231">
        <f>ROUND(I1393*H1393,2)</f>
        <v>0</v>
      </c>
      <c r="BL1393" s="23" t="s">
        <v>244</v>
      </c>
      <c r="BM1393" s="23" t="s">
        <v>2195</v>
      </c>
    </row>
    <row r="1394" s="1" customFormat="1" ht="16.5" customHeight="1">
      <c r="B1394" s="45"/>
      <c r="C1394" s="220" t="s">
        <v>2196</v>
      </c>
      <c r="D1394" s="220" t="s">
        <v>170</v>
      </c>
      <c r="E1394" s="221" t="s">
        <v>2197</v>
      </c>
      <c r="F1394" s="222" t="s">
        <v>2198</v>
      </c>
      <c r="G1394" s="223" t="s">
        <v>1509</v>
      </c>
      <c r="H1394" s="224">
        <v>1</v>
      </c>
      <c r="I1394" s="225"/>
      <c r="J1394" s="226">
        <f>ROUND(I1394*H1394,2)</f>
        <v>0</v>
      </c>
      <c r="K1394" s="222" t="s">
        <v>174</v>
      </c>
      <c r="L1394" s="71"/>
      <c r="M1394" s="227" t="s">
        <v>22</v>
      </c>
      <c r="N1394" s="228" t="s">
        <v>49</v>
      </c>
      <c r="O1394" s="46"/>
      <c r="P1394" s="229">
        <f>O1394*H1394</f>
        <v>0</v>
      </c>
      <c r="Q1394" s="229">
        <v>0.024123410000000001</v>
      </c>
      <c r="R1394" s="229">
        <f>Q1394*H1394</f>
        <v>0.024123410000000001</v>
      </c>
      <c r="S1394" s="229">
        <v>0</v>
      </c>
      <c r="T1394" s="230">
        <f>S1394*H1394</f>
        <v>0</v>
      </c>
      <c r="AR1394" s="23" t="s">
        <v>244</v>
      </c>
      <c r="AT1394" s="23" t="s">
        <v>170</v>
      </c>
      <c r="AU1394" s="23" t="s">
        <v>87</v>
      </c>
      <c r="AY1394" s="23" t="s">
        <v>168</v>
      </c>
      <c r="BE1394" s="231">
        <f>IF(N1394="základní",J1394,0)</f>
        <v>0</v>
      </c>
      <c r="BF1394" s="231">
        <f>IF(N1394="snížená",J1394,0)</f>
        <v>0</v>
      </c>
      <c r="BG1394" s="231">
        <f>IF(N1394="zákl. přenesená",J1394,0)</f>
        <v>0</v>
      </c>
      <c r="BH1394" s="231">
        <f>IF(N1394="sníž. přenesená",J1394,0)</f>
        <v>0</v>
      </c>
      <c r="BI1394" s="231">
        <f>IF(N1394="nulová",J1394,0)</f>
        <v>0</v>
      </c>
      <c r="BJ1394" s="23" t="s">
        <v>24</v>
      </c>
      <c r="BK1394" s="231">
        <f>ROUND(I1394*H1394,2)</f>
        <v>0</v>
      </c>
      <c r="BL1394" s="23" t="s">
        <v>244</v>
      </c>
      <c r="BM1394" s="23" t="s">
        <v>2199</v>
      </c>
    </row>
    <row r="1395" s="1" customFormat="1" ht="25.5" customHeight="1">
      <c r="B1395" s="45"/>
      <c r="C1395" s="220" t="s">
        <v>2200</v>
      </c>
      <c r="D1395" s="220" t="s">
        <v>170</v>
      </c>
      <c r="E1395" s="221" t="s">
        <v>2201</v>
      </c>
      <c r="F1395" s="222" t="s">
        <v>2202</v>
      </c>
      <c r="G1395" s="223" t="s">
        <v>1509</v>
      </c>
      <c r="H1395" s="224">
        <v>3</v>
      </c>
      <c r="I1395" s="225"/>
      <c r="J1395" s="226">
        <f>ROUND(I1395*H1395,2)</f>
        <v>0</v>
      </c>
      <c r="K1395" s="222" t="s">
        <v>174</v>
      </c>
      <c r="L1395" s="71"/>
      <c r="M1395" s="227" t="s">
        <v>22</v>
      </c>
      <c r="N1395" s="228" t="s">
        <v>49</v>
      </c>
      <c r="O1395" s="46"/>
      <c r="P1395" s="229">
        <f>O1395*H1395</f>
        <v>0</v>
      </c>
      <c r="Q1395" s="229">
        <v>0.019391704999999999</v>
      </c>
      <c r="R1395" s="229">
        <f>Q1395*H1395</f>
        <v>0.058175114999999999</v>
      </c>
      <c r="S1395" s="229">
        <v>0</v>
      </c>
      <c r="T1395" s="230">
        <f>S1395*H1395</f>
        <v>0</v>
      </c>
      <c r="AR1395" s="23" t="s">
        <v>244</v>
      </c>
      <c r="AT1395" s="23" t="s">
        <v>170</v>
      </c>
      <c r="AU1395" s="23" t="s">
        <v>87</v>
      </c>
      <c r="AY1395" s="23" t="s">
        <v>168</v>
      </c>
      <c r="BE1395" s="231">
        <f>IF(N1395="základní",J1395,0)</f>
        <v>0</v>
      </c>
      <c r="BF1395" s="231">
        <f>IF(N1395="snížená",J1395,0)</f>
        <v>0</v>
      </c>
      <c r="BG1395" s="231">
        <f>IF(N1395="zákl. přenesená",J1395,0)</f>
        <v>0</v>
      </c>
      <c r="BH1395" s="231">
        <f>IF(N1395="sníž. přenesená",J1395,0)</f>
        <v>0</v>
      </c>
      <c r="BI1395" s="231">
        <f>IF(N1395="nulová",J1395,0)</f>
        <v>0</v>
      </c>
      <c r="BJ1395" s="23" t="s">
        <v>24</v>
      </c>
      <c r="BK1395" s="231">
        <f>ROUND(I1395*H1395,2)</f>
        <v>0</v>
      </c>
      <c r="BL1395" s="23" t="s">
        <v>244</v>
      </c>
      <c r="BM1395" s="23" t="s">
        <v>2203</v>
      </c>
    </row>
    <row r="1396" s="1" customFormat="1" ht="25.5" customHeight="1">
      <c r="B1396" s="45"/>
      <c r="C1396" s="220" t="s">
        <v>2204</v>
      </c>
      <c r="D1396" s="220" t="s">
        <v>170</v>
      </c>
      <c r="E1396" s="221" t="s">
        <v>2205</v>
      </c>
      <c r="F1396" s="222" t="s">
        <v>2206</v>
      </c>
      <c r="G1396" s="223" t="s">
        <v>1509</v>
      </c>
      <c r="H1396" s="224">
        <v>21</v>
      </c>
      <c r="I1396" s="225"/>
      <c r="J1396" s="226">
        <f>ROUND(I1396*H1396,2)</f>
        <v>0</v>
      </c>
      <c r="K1396" s="222" t="s">
        <v>174</v>
      </c>
      <c r="L1396" s="71"/>
      <c r="M1396" s="227" t="s">
        <v>22</v>
      </c>
      <c r="N1396" s="228" t="s">
        <v>49</v>
      </c>
      <c r="O1396" s="46"/>
      <c r="P1396" s="229">
        <f>O1396*H1396</f>
        <v>0</v>
      </c>
      <c r="Q1396" s="229">
        <v>0.028690114999999999</v>
      </c>
      <c r="R1396" s="229">
        <f>Q1396*H1396</f>
        <v>0.60249241499999995</v>
      </c>
      <c r="S1396" s="229">
        <v>0</v>
      </c>
      <c r="T1396" s="230">
        <f>S1396*H1396</f>
        <v>0</v>
      </c>
      <c r="AR1396" s="23" t="s">
        <v>244</v>
      </c>
      <c r="AT1396" s="23" t="s">
        <v>170</v>
      </c>
      <c r="AU1396" s="23" t="s">
        <v>87</v>
      </c>
      <c r="AY1396" s="23" t="s">
        <v>168</v>
      </c>
      <c r="BE1396" s="231">
        <f>IF(N1396="základní",J1396,0)</f>
        <v>0</v>
      </c>
      <c r="BF1396" s="231">
        <f>IF(N1396="snížená",J1396,0)</f>
        <v>0</v>
      </c>
      <c r="BG1396" s="231">
        <f>IF(N1396="zákl. přenesená",J1396,0)</f>
        <v>0</v>
      </c>
      <c r="BH1396" s="231">
        <f>IF(N1396="sníž. přenesená",J1396,0)</f>
        <v>0</v>
      </c>
      <c r="BI1396" s="231">
        <f>IF(N1396="nulová",J1396,0)</f>
        <v>0</v>
      </c>
      <c r="BJ1396" s="23" t="s">
        <v>24</v>
      </c>
      <c r="BK1396" s="231">
        <f>ROUND(I1396*H1396,2)</f>
        <v>0</v>
      </c>
      <c r="BL1396" s="23" t="s">
        <v>244</v>
      </c>
      <c r="BM1396" s="23" t="s">
        <v>2207</v>
      </c>
    </row>
    <row r="1397" s="1" customFormat="1" ht="38.25" customHeight="1">
      <c r="B1397" s="45"/>
      <c r="C1397" s="220" t="s">
        <v>2208</v>
      </c>
      <c r="D1397" s="220" t="s">
        <v>170</v>
      </c>
      <c r="E1397" s="221" t="s">
        <v>2209</v>
      </c>
      <c r="F1397" s="222" t="s">
        <v>2210</v>
      </c>
      <c r="G1397" s="223" t="s">
        <v>1509</v>
      </c>
      <c r="H1397" s="224">
        <v>1</v>
      </c>
      <c r="I1397" s="225"/>
      <c r="J1397" s="226">
        <f>ROUND(I1397*H1397,2)</f>
        <v>0</v>
      </c>
      <c r="K1397" s="222" t="s">
        <v>22</v>
      </c>
      <c r="L1397" s="71"/>
      <c r="M1397" s="227" t="s">
        <v>22</v>
      </c>
      <c r="N1397" s="228" t="s">
        <v>49</v>
      </c>
      <c r="O1397" s="46"/>
      <c r="P1397" s="229">
        <f>O1397*H1397</f>
        <v>0</v>
      </c>
      <c r="Q1397" s="229">
        <v>0.016289999999999999</v>
      </c>
      <c r="R1397" s="229">
        <f>Q1397*H1397</f>
        <v>0.016289999999999999</v>
      </c>
      <c r="S1397" s="229">
        <v>0</v>
      </c>
      <c r="T1397" s="230">
        <f>S1397*H1397</f>
        <v>0</v>
      </c>
      <c r="AR1397" s="23" t="s">
        <v>244</v>
      </c>
      <c r="AT1397" s="23" t="s">
        <v>170</v>
      </c>
      <c r="AU1397" s="23" t="s">
        <v>87</v>
      </c>
      <c r="AY1397" s="23" t="s">
        <v>168</v>
      </c>
      <c r="BE1397" s="231">
        <f>IF(N1397="základní",J1397,0)</f>
        <v>0</v>
      </c>
      <c r="BF1397" s="231">
        <f>IF(N1397="snížená",J1397,0)</f>
        <v>0</v>
      </c>
      <c r="BG1397" s="231">
        <f>IF(N1397="zákl. přenesená",J1397,0)</f>
        <v>0</v>
      </c>
      <c r="BH1397" s="231">
        <f>IF(N1397="sníž. přenesená",J1397,0)</f>
        <v>0</v>
      </c>
      <c r="BI1397" s="231">
        <f>IF(N1397="nulová",J1397,0)</f>
        <v>0</v>
      </c>
      <c r="BJ1397" s="23" t="s">
        <v>24</v>
      </c>
      <c r="BK1397" s="231">
        <f>ROUND(I1397*H1397,2)</f>
        <v>0</v>
      </c>
      <c r="BL1397" s="23" t="s">
        <v>244</v>
      </c>
      <c r="BM1397" s="23" t="s">
        <v>2211</v>
      </c>
    </row>
    <row r="1398" s="1" customFormat="1" ht="25.5" customHeight="1">
      <c r="B1398" s="45"/>
      <c r="C1398" s="220" t="s">
        <v>2212</v>
      </c>
      <c r="D1398" s="220" t="s">
        <v>170</v>
      </c>
      <c r="E1398" s="221" t="s">
        <v>2213</v>
      </c>
      <c r="F1398" s="222" t="s">
        <v>2214</v>
      </c>
      <c r="G1398" s="223" t="s">
        <v>1509</v>
      </c>
      <c r="H1398" s="224">
        <v>3</v>
      </c>
      <c r="I1398" s="225"/>
      <c r="J1398" s="226">
        <f>ROUND(I1398*H1398,2)</f>
        <v>0</v>
      </c>
      <c r="K1398" s="222" t="s">
        <v>174</v>
      </c>
      <c r="L1398" s="71"/>
      <c r="M1398" s="227" t="s">
        <v>22</v>
      </c>
      <c r="N1398" s="228" t="s">
        <v>49</v>
      </c>
      <c r="O1398" s="46"/>
      <c r="P1398" s="229">
        <f>O1398*H1398</f>
        <v>0</v>
      </c>
      <c r="Q1398" s="229">
        <v>0.0147</v>
      </c>
      <c r="R1398" s="229">
        <f>Q1398*H1398</f>
        <v>0.0441</v>
      </c>
      <c r="S1398" s="229">
        <v>0</v>
      </c>
      <c r="T1398" s="230">
        <f>S1398*H1398</f>
        <v>0</v>
      </c>
      <c r="AR1398" s="23" t="s">
        <v>244</v>
      </c>
      <c r="AT1398" s="23" t="s">
        <v>170</v>
      </c>
      <c r="AU1398" s="23" t="s">
        <v>87</v>
      </c>
      <c r="AY1398" s="23" t="s">
        <v>168</v>
      </c>
      <c r="BE1398" s="231">
        <f>IF(N1398="základní",J1398,0)</f>
        <v>0</v>
      </c>
      <c r="BF1398" s="231">
        <f>IF(N1398="snížená",J1398,0)</f>
        <v>0</v>
      </c>
      <c r="BG1398" s="231">
        <f>IF(N1398="zákl. přenesená",J1398,0)</f>
        <v>0</v>
      </c>
      <c r="BH1398" s="231">
        <f>IF(N1398="sníž. přenesená",J1398,0)</f>
        <v>0</v>
      </c>
      <c r="BI1398" s="231">
        <f>IF(N1398="nulová",J1398,0)</f>
        <v>0</v>
      </c>
      <c r="BJ1398" s="23" t="s">
        <v>24</v>
      </c>
      <c r="BK1398" s="231">
        <f>ROUND(I1398*H1398,2)</f>
        <v>0</v>
      </c>
      <c r="BL1398" s="23" t="s">
        <v>244</v>
      </c>
      <c r="BM1398" s="23" t="s">
        <v>2215</v>
      </c>
    </row>
    <row r="1399" s="1" customFormat="1" ht="25.5" customHeight="1">
      <c r="B1399" s="45"/>
      <c r="C1399" s="220" t="s">
        <v>2216</v>
      </c>
      <c r="D1399" s="220" t="s">
        <v>170</v>
      </c>
      <c r="E1399" s="221" t="s">
        <v>2217</v>
      </c>
      <c r="F1399" s="222" t="s">
        <v>2218</v>
      </c>
      <c r="G1399" s="223" t="s">
        <v>173</v>
      </c>
      <c r="H1399" s="224">
        <v>3</v>
      </c>
      <c r="I1399" s="225"/>
      <c r="J1399" s="226">
        <f>ROUND(I1399*H1399,2)</f>
        <v>0</v>
      </c>
      <c r="K1399" s="222" t="s">
        <v>22</v>
      </c>
      <c r="L1399" s="71"/>
      <c r="M1399" s="227" t="s">
        <v>22</v>
      </c>
      <c r="N1399" s="228" t="s">
        <v>49</v>
      </c>
      <c r="O1399" s="46"/>
      <c r="P1399" s="229">
        <f>O1399*H1399</f>
        <v>0</v>
      </c>
      <c r="Q1399" s="229">
        <v>0.0011199999999999999</v>
      </c>
      <c r="R1399" s="229">
        <f>Q1399*H1399</f>
        <v>0.0033599999999999997</v>
      </c>
      <c r="S1399" s="229">
        <v>0</v>
      </c>
      <c r="T1399" s="230">
        <f>S1399*H1399</f>
        <v>0</v>
      </c>
      <c r="AR1399" s="23" t="s">
        <v>244</v>
      </c>
      <c r="AT1399" s="23" t="s">
        <v>170</v>
      </c>
      <c r="AU1399" s="23" t="s">
        <v>87</v>
      </c>
      <c r="AY1399" s="23" t="s">
        <v>168</v>
      </c>
      <c r="BE1399" s="231">
        <f>IF(N1399="základní",J1399,0)</f>
        <v>0</v>
      </c>
      <c r="BF1399" s="231">
        <f>IF(N1399="snížená",J1399,0)</f>
        <v>0</v>
      </c>
      <c r="BG1399" s="231">
        <f>IF(N1399="zákl. přenesená",J1399,0)</f>
        <v>0</v>
      </c>
      <c r="BH1399" s="231">
        <f>IF(N1399="sníž. přenesená",J1399,0)</f>
        <v>0</v>
      </c>
      <c r="BI1399" s="231">
        <f>IF(N1399="nulová",J1399,0)</f>
        <v>0</v>
      </c>
      <c r="BJ1399" s="23" t="s">
        <v>24</v>
      </c>
      <c r="BK1399" s="231">
        <f>ROUND(I1399*H1399,2)</f>
        <v>0</v>
      </c>
      <c r="BL1399" s="23" t="s">
        <v>244</v>
      </c>
      <c r="BM1399" s="23" t="s">
        <v>2219</v>
      </c>
    </row>
    <row r="1400" s="1" customFormat="1" ht="16.5" customHeight="1">
      <c r="B1400" s="45"/>
      <c r="C1400" s="220" t="s">
        <v>2220</v>
      </c>
      <c r="D1400" s="220" t="s">
        <v>170</v>
      </c>
      <c r="E1400" s="221" t="s">
        <v>2221</v>
      </c>
      <c r="F1400" s="222" t="s">
        <v>2222</v>
      </c>
      <c r="G1400" s="223" t="s">
        <v>173</v>
      </c>
      <c r="H1400" s="224">
        <v>63</v>
      </c>
      <c r="I1400" s="225"/>
      <c r="J1400" s="226">
        <f>ROUND(I1400*H1400,2)</f>
        <v>0</v>
      </c>
      <c r="K1400" s="222" t="s">
        <v>22</v>
      </c>
      <c r="L1400" s="71"/>
      <c r="M1400" s="227" t="s">
        <v>22</v>
      </c>
      <c r="N1400" s="228" t="s">
        <v>49</v>
      </c>
      <c r="O1400" s="46"/>
      <c r="P1400" s="229">
        <f>O1400*H1400</f>
        <v>0</v>
      </c>
      <c r="Q1400" s="229">
        <v>0.00029999999999999997</v>
      </c>
      <c r="R1400" s="229">
        <f>Q1400*H1400</f>
        <v>0.018899999999999997</v>
      </c>
      <c r="S1400" s="229">
        <v>0</v>
      </c>
      <c r="T1400" s="230">
        <f>S1400*H1400</f>
        <v>0</v>
      </c>
      <c r="AR1400" s="23" t="s">
        <v>244</v>
      </c>
      <c r="AT1400" s="23" t="s">
        <v>170</v>
      </c>
      <c r="AU1400" s="23" t="s">
        <v>87</v>
      </c>
      <c r="AY1400" s="23" t="s">
        <v>168</v>
      </c>
      <c r="BE1400" s="231">
        <f>IF(N1400="základní",J1400,0)</f>
        <v>0</v>
      </c>
      <c r="BF1400" s="231">
        <f>IF(N1400="snížená",J1400,0)</f>
        <v>0</v>
      </c>
      <c r="BG1400" s="231">
        <f>IF(N1400="zákl. přenesená",J1400,0)</f>
        <v>0</v>
      </c>
      <c r="BH1400" s="231">
        <f>IF(N1400="sníž. přenesená",J1400,0)</f>
        <v>0</v>
      </c>
      <c r="BI1400" s="231">
        <f>IF(N1400="nulová",J1400,0)</f>
        <v>0</v>
      </c>
      <c r="BJ1400" s="23" t="s">
        <v>24</v>
      </c>
      <c r="BK1400" s="231">
        <f>ROUND(I1400*H1400,2)</f>
        <v>0</v>
      </c>
      <c r="BL1400" s="23" t="s">
        <v>244</v>
      </c>
      <c r="BM1400" s="23" t="s">
        <v>2223</v>
      </c>
    </row>
    <row r="1401" s="1" customFormat="1" ht="25.5" customHeight="1">
      <c r="B1401" s="45"/>
      <c r="C1401" s="254" t="s">
        <v>2224</v>
      </c>
      <c r="D1401" s="254" t="s">
        <v>460</v>
      </c>
      <c r="E1401" s="255" t="s">
        <v>2225</v>
      </c>
      <c r="F1401" s="256" t="s">
        <v>2226</v>
      </c>
      <c r="G1401" s="257" t="s">
        <v>173</v>
      </c>
      <c r="H1401" s="258">
        <v>63</v>
      </c>
      <c r="I1401" s="259"/>
      <c r="J1401" s="260">
        <f>ROUND(I1401*H1401,2)</f>
        <v>0</v>
      </c>
      <c r="K1401" s="256" t="s">
        <v>22</v>
      </c>
      <c r="L1401" s="261"/>
      <c r="M1401" s="262" t="s">
        <v>22</v>
      </c>
      <c r="N1401" s="263" t="s">
        <v>49</v>
      </c>
      <c r="O1401" s="46"/>
      <c r="P1401" s="229">
        <f>O1401*H1401</f>
        <v>0</v>
      </c>
      <c r="Q1401" s="229">
        <v>0.00010000000000000001</v>
      </c>
      <c r="R1401" s="229">
        <f>Q1401*H1401</f>
        <v>0.0063</v>
      </c>
      <c r="S1401" s="229">
        <v>0</v>
      </c>
      <c r="T1401" s="230">
        <f>S1401*H1401</f>
        <v>0</v>
      </c>
      <c r="AR1401" s="23" t="s">
        <v>337</v>
      </c>
      <c r="AT1401" s="23" t="s">
        <v>460</v>
      </c>
      <c r="AU1401" s="23" t="s">
        <v>87</v>
      </c>
      <c r="AY1401" s="23" t="s">
        <v>168</v>
      </c>
      <c r="BE1401" s="231">
        <f>IF(N1401="základní",J1401,0)</f>
        <v>0</v>
      </c>
      <c r="BF1401" s="231">
        <f>IF(N1401="snížená",J1401,0)</f>
        <v>0</v>
      </c>
      <c r="BG1401" s="231">
        <f>IF(N1401="zákl. přenesená",J1401,0)</f>
        <v>0</v>
      </c>
      <c r="BH1401" s="231">
        <f>IF(N1401="sníž. přenesená",J1401,0)</f>
        <v>0</v>
      </c>
      <c r="BI1401" s="231">
        <f>IF(N1401="nulová",J1401,0)</f>
        <v>0</v>
      </c>
      <c r="BJ1401" s="23" t="s">
        <v>24</v>
      </c>
      <c r="BK1401" s="231">
        <f>ROUND(I1401*H1401,2)</f>
        <v>0</v>
      </c>
      <c r="BL1401" s="23" t="s">
        <v>244</v>
      </c>
      <c r="BM1401" s="23" t="s">
        <v>2227</v>
      </c>
    </row>
    <row r="1402" s="1" customFormat="1" ht="25.5" customHeight="1">
      <c r="B1402" s="45"/>
      <c r="C1402" s="220" t="s">
        <v>2228</v>
      </c>
      <c r="D1402" s="220" t="s">
        <v>170</v>
      </c>
      <c r="E1402" s="221" t="s">
        <v>2229</v>
      </c>
      <c r="F1402" s="222" t="s">
        <v>2230</v>
      </c>
      <c r="G1402" s="223" t="s">
        <v>1509</v>
      </c>
      <c r="H1402" s="224">
        <v>3</v>
      </c>
      <c r="I1402" s="225"/>
      <c r="J1402" s="226">
        <f>ROUND(I1402*H1402,2)</f>
        <v>0</v>
      </c>
      <c r="K1402" s="222" t="s">
        <v>22</v>
      </c>
      <c r="L1402" s="71"/>
      <c r="M1402" s="227" t="s">
        <v>22</v>
      </c>
      <c r="N1402" s="228" t="s">
        <v>49</v>
      </c>
      <c r="O1402" s="46"/>
      <c r="P1402" s="229">
        <f>O1402*H1402</f>
        <v>0</v>
      </c>
      <c r="Q1402" s="229">
        <v>0.0019599999999999999</v>
      </c>
      <c r="R1402" s="229">
        <f>Q1402*H1402</f>
        <v>0.0058799999999999998</v>
      </c>
      <c r="S1402" s="229">
        <v>0</v>
      </c>
      <c r="T1402" s="230">
        <f>S1402*H1402</f>
        <v>0</v>
      </c>
      <c r="AR1402" s="23" t="s">
        <v>244</v>
      </c>
      <c r="AT1402" s="23" t="s">
        <v>170</v>
      </c>
      <c r="AU1402" s="23" t="s">
        <v>87</v>
      </c>
      <c r="AY1402" s="23" t="s">
        <v>168</v>
      </c>
      <c r="BE1402" s="231">
        <f>IF(N1402="základní",J1402,0)</f>
        <v>0</v>
      </c>
      <c r="BF1402" s="231">
        <f>IF(N1402="snížená",J1402,0)</f>
        <v>0</v>
      </c>
      <c r="BG1402" s="231">
        <f>IF(N1402="zákl. přenesená",J1402,0)</f>
        <v>0</v>
      </c>
      <c r="BH1402" s="231">
        <f>IF(N1402="sníž. přenesená",J1402,0)</f>
        <v>0</v>
      </c>
      <c r="BI1402" s="231">
        <f>IF(N1402="nulová",J1402,0)</f>
        <v>0</v>
      </c>
      <c r="BJ1402" s="23" t="s">
        <v>24</v>
      </c>
      <c r="BK1402" s="231">
        <f>ROUND(I1402*H1402,2)</f>
        <v>0</v>
      </c>
      <c r="BL1402" s="23" t="s">
        <v>244</v>
      </c>
      <c r="BM1402" s="23" t="s">
        <v>2231</v>
      </c>
    </row>
    <row r="1403" s="1" customFormat="1" ht="16.5" customHeight="1">
      <c r="B1403" s="45"/>
      <c r="C1403" s="220" t="s">
        <v>2232</v>
      </c>
      <c r="D1403" s="220" t="s">
        <v>170</v>
      </c>
      <c r="E1403" s="221" t="s">
        <v>2233</v>
      </c>
      <c r="F1403" s="222" t="s">
        <v>2234</v>
      </c>
      <c r="G1403" s="223" t="s">
        <v>1509</v>
      </c>
      <c r="H1403" s="224">
        <v>1</v>
      </c>
      <c r="I1403" s="225"/>
      <c r="J1403" s="226">
        <f>ROUND(I1403*H1403,2)</f>
        <v>0</v>
      </c>
      <c r="K1403" s="222" t="s">
        <v>22</v>
      </c>
      <c r="L1403" s="71"/>
      <c r="M1403" s="227" t="s">
        <v>22</v>
      </c>
      <c r="N1403" s="228" t="s">
        <v>49</v>
      </c>
      <c r="O1403" s="46"/>
      <c r="P1403" s="229">
        <f>O1403*H1403</f>
        <v>0</v>
      </c>
      <c r="Q1403" s="229">
        <v>0.0019599999999999999</v>
      </c>
      <c r="R1403" s="229">
        <f>Q1403*H1403</f>
        <v>0.0019599999999999999</v>
      </c>
      <c r="S1403" s="229">
        <v>0</v>
      </c>
      <c r="T1403" s="230">
        <f>S1403*H1403</f>
        <v>0</v>
      </c>
      <c r="AR1403" s="23" t="s">
        <v>244</v>
      </c>
      <c r="AT1403" s="23" t="s">
        <v>170</v>
      </c>
      <c r="AU1403" s="23" t="s">
        <v>87</v>
      </c>
      <c r="AY1403" s="23" t="s">
        <v>168</v>
      </c>
      <c r="BE1403" s="231">
        <f>IF(N1403="základní",J1403,0)</f>
        <v>0</v>
      </c>
      <c r="BF1403" s="231">
        <f>IF(N1403="snížená",J1403,0)</f>
        <v>0</v>
      </c>
      <c r="BG1403" s="231">
        <f>IF(N1403="zákl. přenesená",J1403,0)</f>
        <v>0</v>
      </c>
      <c r="BH1403" s="231">
        <f>IF(N1403="sníž. přenesená",J1403,0)</f>
        <v>0</v>
      </c>
      <c r="BI1403" s="231">
        <f>IF(N1403="nulová",J1403,0)</f>
        <v>0</v>
      </c>
      <c r="BJ1403" s="23" t="s">
        <v>24</v>
      </c>
      <c r="BK1403" s="231">
        <f>ROUND(I1403*H1403,2)</f>
        <v>0</v>
      </c>
      <c r="BL1403" s="23" t="s">
        <v>244</v>
      </c>
      <c r="BM1403" s="23" t="s">
        <v>2235</v>
      </c>
    </row>
    <row r="1404" s="1" customFormat="1" ht="16.5" customHeight="1">
      <c r="B1404" s="45"/>
      <c r="C1404" s="220" t="s">
        <v>2236</v>
      </c>
      <c r="D1404" s="220" t="s">
        <v>170</v>
      </c>
      <c r="E1404" s="221" t="s">
        <v>2237</v>
      </c>
      <c r="F1404" s="222" t="s">
        <v>2238</v>
      </c>
      <c r="G1404" s="223" t="s">
        <v>1509</v>
      </c>
      <c r="H1404" s="224">
        <v>21</v>
      </c>
      <c r="I1404" s="225"/>
      <c r="J1404" s="226">
        <f>ROUND(I1404*H1404,2)</f>
        <v>0</v>
      </c>
      <c r="K1404" s="222" t="s">
        <v>174</v>
      </c>
      <c r="L1404" s="71"/>
      <c r="M1404" s="227" t="s">
        <v>22</v>
      </c>
      <c r="N1404" s="228" t="s">
        <v>49</v>
      </c>
      <c r="O1404" s="46"/>
      <c r="P1404" s="229">
        <f>O1404*H1404</f>
        <v>0</v>
      </c>
      <c r="Q1404" s="229">
        <v>0.0018400999999999999</v>
      </c>
      <c r="R1404" s="229">
        <f>Q1404*H1404</f>
        <v>0.038642099999999999</v>
      </c>
      <c r="S1404" s="229">
        <v>0</v>
      </c>
      <c r="T1404" s="230">
        <f>S1404*H1404</f>
        <v>0</v>
      </c>
      <c r="AR1404" s="23" t="s">
        <v>244</v>
      </c>
      <c r="AT1404" s="23" t="s">
        <v>170</v>
      </c>
      <c r="AU1404" s="23" t="s">
        <v>87</v>
      </c>
      <c r="AY1404" s="23" t="s">
        <v>168</v>
      </c>
      <c r="BE1404" s="231">
        <f>IF(N1404="základní",J1404,0)</f>
        <v>0</v>
      </c>
      <c r="BF1404" s="231">
        <f>IF(N1404="snížená",J1404,0)</f>
        <v>0</v>
      </c>
      <c r="BG1404" s="231">
        <f>IF(N1404="zákl. přenesená",J1404,0)</f>
        <v>0</v>
      </c>
      <c r="BH1404" s="231">
        <f>IF(N1404="sníž. přenesená",J1404,0)</f>
        <v>0</v>
      </c>
      <c r="BI1404" s="231">
        <f>IF(N1404="nulová",J1404,0)</f>
        <v>0</v>
      </c>
      <c r="BJ1404" s="23" t="s">
        <v>24</v>
      </c>
      <c r="BK1404" s="231">
        <f>ROUND(I1404*H1404,2)</f>
        <v>0</v>
      </c>
      <c r="BL1404" s="23" t="s">
        <v>244</v>
      </c>
      <c r="BM1404" s="23" t="s">
        <v>2239</v>
      </c>
    </row>
    <row r="1405" s="1" customFormat="1" ht="16.5" customHeight="1">
      <c r="B1405" s="45"/>
      <c r="C1405" s="220" t="s">
        <v>2240</v>
      </c>
      <c r="D1405" s="220" t="s">
        <v>170</v>
      </c>
      <c r="E1405" s="221" t="s">
        <v>2241</v>
      </c>
      <c r="F1405" s="222" t="s">
        <v>2242</v>
      </c>
      <c r="G1405" s="223" t="s">
        <v>173</v>
      </c>
      <c r="H1405" s="224">
        <v>21</v>
      </c>
      <c r="I1405" s="225"/>
      <c r="J1405" s="226">
        <f>ROUND(I1405*H1405,2)</f>
        <v>0</v>
      </c>
      <c r="K1405" s="222" t="s">
        <v>22</v>
      </c>
      <c r="L1405" s="71"/>
      <c r="M1405" s="227" t="s">
        <v>22</v>
      </c>
      <c r="N1405" s="228" t="s">
        <v>49</v>
      </c>
      <c r="O1405" s="46"/>
      <c r="P1405" s="229">
        <f>O1405*H1405</f>
        <v>0</v>
      </c>
      <c r="Q1405" s="229">
        <v>0.00013999999999999999</v>
      </c>
      <c r="R1405" s="229">
        <f>Q1405*H1405</f>
        <v>0.0029399999999999999</v>
      </c>
      <c r="S1405" s="229">
        <v>0</v>
      </c>
      <c r="T1405" s="230">
        <f>S1405*H1405</f>
        <v>0</v>
      </c>
      <c r="AR1405" s="23" t="s">
        <v>244</v>
      </c>
      <c r="AT1405" s="23" t="s">
        <v>170</v>
      </c>
      <c r="AU1405" s="23" t="s">
        <v>87</v>
      </c>
      <c r="AY1405" s="23" t="s">
        <v>168</v>
      </c>
      <c r="BE1405" s="231">
        <f>IF(N1405="základní",J1405,0)</f>
        <v>0</v>
      </c>
      <c r="BF1405" s="231">
        <f>IF(N1405="snížená",J1405,0)</f>
        <v>0</v>
      </c>
      <c r="BG1405" s="231">
        <f>IF(N1405="zákl. přenesená",J1405,0)</f>
        <v>0</v>
      </c>
      <c r="BH1405" s="231">
        <f>IF(N1405="sníž. přenesená",J1405,0)</f>
        <v>0</v>
      </c>
      <c r="BI1405" s="231">
        <f>IF(N1405="nulová",J1405,0)</f>
        <v>0</v>
      </c>
      <c r="BJ1405" s="23" t="s">
        <v>24</v>
      </c>
      <c r="BK1405" s="231">
        <f>ROUND(I1405*H1405,2)</f>
        <v>0</v>
      </c>
      <c r="BL1405" s="23" t="s">
        <v>244</v>
      </c>
      <c r="BM1405" s="23" t="s">
        <v>2243</v>
      </c>
    </row>
    <row r="1406" s="1" customFormat="1" ht="16.5" customHeight="1">
      <c r="B1406" s="45"/>
      <c r="C1406" s="220" t="s">
        <v>2244</v>
      </c>
      <c r="D1406" s="220" t="s">
        <v>170</v>
      </c>
      <c r="E1406" s="221" t="s">
        <v>2245</v>
      </c>
      <c r="F1406" s="222" t="s">
        <v>2246</v>
      </c>
      <c r="G1406" s="223" t="s">
        <v>173</v>
      </c>
      <c r="H1406" s="224">
        <v>21</v>
      </c>
      <c r="I1406" s="225"/>
      <c r="J1406" s="226">
        <f>ROUND(I1406*H1406,2)</f>
        <v>0</v>
      </c>
      <c r="K1406" s="222" t="s">
        <v>22</v>
      </c>
      <c r="L1406" s="71"/>
      <c r="M1406" s="227" t="s">
        <v>22</v>
      </c>
      <c r="N1406" s="228" t="s">
        <v>49</v>
      </c>
      <c r="O1406" s="46"/>
      <c r="P1406" s="229">
        <f>O1406*H1406</f>
        <v>0</v>
      </c>
      <c r="Q1406" s="229">
        <v>0.00023000000000000001</v>
      </c>
      <c r="R1406" s="229">
        <f>Q1406*H1406</f>
        <v>0.0048300000000000001</v>
      </c>
      <c r="S1406" s="229">
        <v>0</v>
      </c>
      <c r="T1406" s="230">
        <f>S1406*H1406</f>
        <v>0</v>
      </c>
      <c r="AR1406" s="23" t="s">
        <v>244</v>
      </c>
      <c r="AT1406" s="23" t="s">
        <v>170</v>
      </c>
      <c r="AU1406" s="23" t="s">
        <v>87</v>
      </c>
      <c r="AY1406" s="23" t="s">
        <v>168</v>
      </c>
      <c r="BE1406" s="231">
        <f>IF(N1406="základní",J1406,0)</f>
        <v>0</v>
      </c>
      <c r="BF1406" s="231">
        <f>IF(N1406="snížená",J1406,0)</f>
        <v>0</v>
      </c>
      <c r="BG1406" s="231">
        <f>IF(N1406="zákl. přenesená",J1406,0)</f>
        <v>0</v>
      </c>
      <c r="BH1406" s="231">
        <f>IF(N1406="sníž. přenesená",J1406,0)</f>
        <v>0</v>
      </c>
      <c r="BI1406" s="231">
        <f>IF(N1406="nulová",J1406,0)</f>
        <v>0</v>
      </c>
      <c r="BJ1406" s="23" t="s">
        <v>24</v>
      </c>
      <c r="BK1406" s="231">
        <f>ROUND(I1406*H1406,2)</f>
        <v>0</v>
      </c>
      <c r="BL1406" s="23" t="s">
        <v>244</v>
      </c>
      <c r="BM1406" s="23" t="s">
        <v>2247</v>
      </c>
    </row>
    <row r="1407" s="1" customFormat="1" ht="16.5" customHeight="1">
      <c r="B1407" s="45"/>
      <c r="C1407" s="220" t="s">
        <v>2248</v>
      </c>
      <c r="D1407" s="220" t="s">
        <v>170</v>
      </c>
      <c r="E1407" s="221" t="s">
        <v>2249</v>
      </c>
      <c r="F1407" s="222" t="s">
        <v>2250</v>
      </c>
      <c r="G1407" s="223" t="s">
        <v>173</v>
      </c>
      <c r="H1407" s="224">
        <v>3</v>
      </c>
      <c r="I1407" s="225"/>
      <c r="J1407" s="226">
        <f>ROUND(I1407*H1407,2)</f>
        <v>0</v>
      </c>
      <c r="K1407" s="222" t="s">
        <v>22</v>
      </c>
      <c r="L1407" s="71"/>
      <c r="M1407" s="227" t="s">
        <v>22</v>
      </c>
      <c r="N1407" s="228" t="s">
        <v>49</v>
      </c>
      <c r="O1407" s="46"/>
      <c r="P1407" s="229">
        <f>O1407*H1407</f>
        <v>0</v>
      </c>
      <c r="Q1407" s="229">
        <v>0.00027999999999999998</v>
      </c>
      <c r="R1407" s="229">
        <f>Q1407*H1407</f>
        <v>0.00083999999999999993</v>
      </c>
      <c r="S1407" s="229">
        <v>0</v>
      </c>
      <c r="T1407" s="230">
        <f>S1407*H1407</f>
        <v>0</v>
      </c>
      <c r="AR1407" s="23" t="s">
        <v>244</v>
      </c>
      <c r="AT1407" s="23" t="s">
        <v>170</v>
      </c>
      <c r="AU1407" s="23" t="s">
        <v>87</v>
      </c>
      <c r="AY1407" s="23" t="s">
        <v>168</v>
      </c>
      <c r="BE1407" s="231">
        <f>IF(N1407="základní",J1407,0)</f>
        <v>0</v>
      </c>
      <c r="BF1407" s="231">
        <f>IF(N1407="snížená",J1407,0)</f>
        <v>0</v>
      </c>
      <c r="BG1407" s="231">
        <f>IF(N1407="zákl. přenesená",J1407,0)</f>
        <v>0</v>
      </c>
      <c r="BH1407" s="231">
        <f>IF(N1407="sníž. přenesená",J1407,0)</f>
        <v>0</v>
      </c>
      <c r="BI1407" s="231">
        <f>IF(N1407="nulová",J1407,0)</f>
        <v>0</v>
      </c>
      <c r="BJ1407" s="23" t="s">
        <v>24</v>
      </c>
      <c r="BK1407" s="231">
        <f>ROUND(I1407*H1407,2)</f>
        <v>0</v>
      </c>
      <c r="BL1407" s="23" t="s">
        <v>244</v>
      </c>
      <c r="BM1407" s="23" t="s">
        <v>2251</v>
      </c>
    </row>
    <row r="1408" s="1" customFormat="1" ht="16.5" customHeight="1">
      <c r="B1408" s="45"/>
      <c r="C1408" s="220" t="s">
        <v>2252</v>
      </c>
      <c r="D1408" s="220" t="s">
        <v>170</v>
      </c>
      <c r="E1408" s="221" t="s">
        <v>2253</v>
      </c>
      <c r="F1408" s="222" t="s">
        <v>2254</v>
      </c>
      <c r="G1408" s="223" t="s">
        <v>173</v>
      </c>
      <c r="H1408" s="224">
        <v>13</v>
      </c>
      <c r="I1408" s="225"/>
      <c r="J1408" s="226">
        <f>ROUND(I1408*H1408,2)</f>
        <v>0</v>
      </c>
      <c r="K1408" s="222" t="s">
        <v>174</v>
      </c>
      <c r="L1408" s="71"/>
      <c r="M1408" s="227" t="s">
        <v>22</v>
      </c>
      <c r="N1408" s="228" t="s">
        <v>49</v>
      </c>
      <c r="O1408" s="46"/>
      <c r="P1408" s="229">
        <f>O1408*H1408</f>
        <v>0</v>
      </c>
      <c r="Q1408" s="229">
        <v>0.00031</v>
      </c>
      <c r="R1408" s="229">
        <f>Q1408*H1408</f>
        <v>0.0040299999999999997</v>
      </c>
      <c r="S1408" s="229">
        <v>0</v>
      </c>
      <c r="T1408" s="230">
        <f>S1408*H1408</f>
        <v>0</v>
      </c>
      <c r="AR1408" s="23" t="s">
        <v>244</v>
      </c>
      <c r="AT1408" s="23" t="s">
        <v>170</v>
      </c>
      <c r="AU1408" s="23" t="s">
        <v>87</v>
      </c>
      <c r="AY1408" s="23" t="s">
        <v>168</v>
      </c>
      <c r="BE1408" s="231">
        <f>IF(N1408="základní",J1408,0)</f>
        <v>0</v>
      </c>
      <c r="BF1408" s="231">
        <f>IF(N1408="snížená",J1408,0)</f>
        <v>0</v>
      </c>
      <c r="BG1408" s="231">
        <f>IF(N1408="zákl. přenesená",J1408,0)</f>
        <v>0</v>
      </c>
      <c r="BH1408" s="231">
        <f>IF(N1408="sníž. přenesená",J1408,0)</f>
        <v>0</v>
      </c>
      <c r="BI1408" s="231">
        <f>IF(N1408="nulová",J1408,0)</f>
        <v>0</v>
      </c>
      <c r="BJ1408" s="23" t="s">
        <v>24</v>
      </c>
      <c r="BK1408" s="231">
        <f>ROUND(I1408*H1408,2)</f>
        <v>0</v>
      </c>
      <c r="BL1408" s="23" t="s">
        <v>244</v>
      </c>
      <c r="BM1408" s="23" t="s">
        <v>2255</v>
      </c>
    </row>
    <row r="1409" s="1" customFormat="1" ht="38.25" customHeight="1">
      <c r="B1409" s="45"/>
      <c r="C1409" s="220" t="s">
        <v>2256</v>
      </c>
      <c r="D1409" s="220" t="s">
        <v>170</v>
      </c>
      <c r="E1409" s="221" t="s">
        <v>2257</v>
      </c>
      <c r="F1409" s="222" t="s">
        <v>2258</v>
      </c>
      <c r="G1409" s="223" t="s">
        <v>241</v>
      </c>
      <c r="H1409" s="224">
        <v>1.0560000000000001</v>
      </c>
      <c r="I1409" s="225"/>
      <c r="J1409" s="226">
        <f>ROUND(I1409*H1409,2)</f>
        <v>0</v>
      </c>
      <c r="K1409" s="222" t="s">
        <v>174</v>
      </c>
      <c r="L1409" s="71"/>
      <c r="M1409" s="227" t="s">
        <v>22</v>
      </c>
      <c r="N1409" s="228" t="s">
        <v>49</v>
      </c>
      <c r="O1409" s="46"/>
      <c r="P1409" s="229">
        <f>O1409*H1409</f>
        <v>0</v>
      </c>
      <c r="Q1409" s="229">
        <v>0</v>
      </c>
      <c r="R1409" s="229">
        <f>Q1409*H1409</f>
        <v>0</v>
      </c>
      <c r="S1409" s="229">
        <v>0</v>
      </c>
      <c r="T1409" s="230">
        <f>S1409*H1409</f>
        <v>0</v>
      </c>
      <c r="AR1409" s="23" t="s">
        <v>244</v>
      </c>
      <c r="AT1409" s="23" t="s">
        <v>170</v>
      </c>
      <c r="AU1409" s="23" t="s">
        <v>87</v>
      </c>
      <c r="AY1409" s="23" t="s">
        <v>168</v>
      </c>
      <c r="BE1409" s="231">
        <f>IF(N1409="základní",J1409,0)</f>
        <v>0</v>
      </c>
      <c r="BF1409" s="231">
        <f>IF(N1409="snížená",J1409,0)</f>
        <v>0</v>
      </c>
      <c r="BG1409" s="231">
        <f>IF(N1409="zákl. přenesená",J1409,0)</f>
        <v>0</v>
      </c>
      <c r="BH1409" s="231">
        <f>IF(N1409="sníž. přenesená",J1409,0)</f>
        <v>0</v>
      </c>
      <c r="BI1409" s="231">
        <f>IF(N1409="nulová",J1409,0)</f>
        <v>0</v>
      </c>
      <c r="BJ1409" s="23" t="s">
        <v>24</v>
      </c>
      <c r="BK1409" s="231">
        <f>ROUND(I1409*H1409,2)</f>
        <v>0</v>
      </c>
      <c r="BL1409" s="23" t="s">
        <v>244</v>
      </c>
      <c r="BM1409" s="23" t="s">
        <v>2259</v>
      </c>
    </row>
    <row r="1410" s="10" customFormat="1" ht="29.88" customHeight="1">
      <c r="B1410" s="204"/>
      <c r="C1410" s="205"/>
      <c r="D1410" s="206" t="s">
        <v>77</v>
      </c>
      <c r="E1410" s="218" t="s">
        <v>2260</v>
      </c>
      <c r="F1410" s="218" t="s">
        <v>2261</v>
      </c>
      <c r="G1410" s="205"/>
      <c r="H1410" s="205"/>
      <c r="I1410" s="208"/>
      <c r="J1410" s="219">
        <f>BK1410</f>
        <v>0</v>
      </c>
      <c r="K1410" s="205"/>
      <c r="L1410" s="210"/>
      <c r="M1410" s="211"/>
      <c r="N1410" s="212"/>
      <c r="O1410" s="212"/>
      <c r="P1410" s="213">
        <f>SUM(P1411:P1414)</f>
        <v>0</v>
      </c>
      <c r="Q1410" s="212"/>
      <c r="R1410" s="213">
        <f>SUM(R1411:R1414)</f>
        <v>0.23604999999999998</v>
      </c>
      <c r="S1410" s="212"/>
      <c r="T1410" s="214">
        <f>SUM(T1411:T1414)</f>
        <v>0</v>
      </c>
      <c r="AR1410" s="215" t="s">
        <v>87</v>
      </c>
      <c r="AT1410" s="216" t="s">
        <v>77</v>
      </c>
      <c r="AU1410" s="216" t="s">
        <v>24</v>
      </c>
      <c r="AY1410" s="215" t="s">
        <v>168</v>
      </c>
      <c r="BK1410" s="217">
        <f>SUM(BK1411:BK1414)</f>
        <v>0</v>
      </c>
    </row>
    <row r="1411" s="1" customFormat="1" ht="25.5" customHeight="1">
      <c r="B1411" s="45"/>
      <c r="C1411" s="220" t="s">
        <v>2262</v>
      </c>
      <c r="D1411" s="220" t="s">
        <v>170</v>
      </c>
      <c r="E1411" s="221" t="s">
        <v>2263</v>
      </c>
      <c r="F1411" s="222" t="s">
        <v>2264</v>
      </c>
      <c r="G1411" s="223" t="s">
        <v>1509</v>
      </c>
      <c r="H1411" s="224">
        <v>1</v>
      </c>
      <c r="I1411" s="225"/>
      <c r="J1411" s="226">
        <f>ROUND(I1411*H1411,2)</f>
        <v>0</v>
      </c>
      <c r="K1411" s="222" t="s">
        <v>174</v>
      </c>
      <c r="L1411" s="71"/>
      <c r="M1411" s="227" t="s">
        <v>22</v>
      </c>
      <c r="N1411" s="228" t="s">
        <v>49</v>
      </c>
      <c r="O1411" s="46"/>
      <c r="P1411" s="229">
        <f>O1411*H1411</f>
        <v>0</v>
      </c>
      <c r="Q1411" s="229">
        <v>0.0091999999999999998</v>
      </c>
      <c r="R1411" s="229">
        <f>Q1411*H1411</f>
        <v>0.0091999999999999998</v>
      </c>
      <c r="S1411" s="229">
        <v>0</v>
      </c>
      <c r="T1411" s="230">
        <f>S1411*H1411</f>
        <v>0</v>
      </c>
      <c r="AR1411" s="23" t="s">
        <v>244</v>
      </c>
      <c r="AT1411" s="23" t="s">
        <v>170</v>
      </c>
      <c r="AU1411" s="23" t="s">
        <v>87</v>
      </c>
      <c r="AY1411" s="23" t="s">
        <v>168</v>
      </c>
      <c r="BE1411" s="231">
        <f>IF(N1411="základní",J1411,0)</f>
        <v>0</v>
      </c>
      <c r="BF1411" s="231">
        <f>IF(N1411="snížená",J1411,0)</f>
        <v>0</v>
      </c>
      <c r="BG1411" s="231">
        <f>IF(N1411="zákl. přenesená",J1411,0)</f>
        <v>0</v>
      </c>
      <c r="BH1411" s="231">
        <f>IF(N1411="sníž. přenesená",J1411,0)</f>
        <v>0</v>
      </c>
      <c r="BI1411" s="231">
        <f>IF(N1411="nulová",J1411,0)</f>
        <v>0</v>
      </c>
      <c r="BJ1411" s="23" t="s">
        <v>24</v>
      </c>
      <c r="BK1411" s="231">
        <f>ROUND(I1411*H1411,2)</f>
        <v>0</v>
      </c>
      <c r="BL1411" s="23" t="s">
        <v>244</v>
      </c>
      <c r="BM1411" s="23" t="s">
        <v>2265</v>
      </c>
    </row>
    <row r="1412" s="1" customFormat="1" ht="38.25" customHeight="1">
      <c r="B1412" s="45"/>
      <c r="C1412" s="220" t="s">
        <v>2266</v>
      </c>
      <c r="D1412" s="220" t="s">
        <v>170</v>
      </c>
      <c r="E1412" s="221" t="s">
        <v>2267</v>
      </c>
      <c r="F1412" s="222" t="s">
        <v>2268</v>
      </c>
      <c r="G1412" s="223" t="s">
        <v>1509</v>
      </c>
      <c r="H1412" s="224">
        <v>9</v>
      </c>
      <c r="I1412" s="225"/>
      <c r="J1412" s="226">
        <f>ROUND(I1412*H1412,2)</f>
        <v>0</v>
      </c>
      <c r="K1412" s="222" t="s">
        <v>174</v>
      </c>
      <c r="L1412" s="71"/>
      <c r="M1412" s="227" t="s">
        <v>22</v>
      </c>
      <c r="N1412" s="228" t="s">
        <v>49</v>
      </c>
      <c r="O1412" s="46"/>
      <c r="P1412" s="229">
        <f>O1412*H1412</f>
        <v>0</v>
      </c>
      <c r="Q1412" s="229">
        <v>0.024649999999999998</v>
      </c>
      <c r="R1412" s="229">
        <f>Q1412*H1412</f>
        <v>0.22184999999999999</v>
      </c>
      <c r="S1412" s="229">
        <v>0</v>
      </c>
      <c r="T1412" s="230">
        <f>S1412*H1412</f>
        <v>0</v>
      </c>
      <c r="AR1412" s="23" t="s">
        <v>244</v>
      </c>
      <c r="AT1412" s="23" t="s">
        <v>170</v>
      </c>
      <c r="AU1412" s="23" t="s">
        <v>87</v>
      </c>
      <c r="AY1412" s="23" t="s">
        <v>168</v>
      </c>
      <c r="BE1412" s="231">
        <f>IF(N1412="základní",J1412,0)</f>
        <v>0</v>
      </c>
      <c r="BF1412" s="231">
        <f>IF(N1412="snížená",J1412,0)</f>
        <v>0</v>
      </c>
      <c r="BG1412" s="231">
        <f>IF(N1412="zákl. přenesená",J1412,0)</f>
        <v>0</v>
      </c>
      <c r="BH1412" s="231">
        <f>IF(N1412="sníž. přenesená",J1412,0)</f>
        <v>0</v>
      </c>
      <c r="BI1412" s="231">
        <f>IF(N1412="nulová",J1412,0)</f>
        <v>0</v>
      </c>
      <c r="BJ1412" s="23" t="s">
        <v>24</v>
      </c>
      <c r="BK1412" s="231">
        <f>ROUND(I1412*H1412,2)</f>
        <v>0</v>
      </c>
      <c r="BL1412" s="23" t="s">
        <v>244</v>
      </c>
      <c r="BM1412" s="23" t="s">
        <v>2269</v>
      </c>
    </row>
    <row r="1413" s="1" customFormat="1" ht="16.5" customHeight="1">
      <c r="B1413" s="45"/>
      <c r="C1413" s="220" t="s">
        <v>2270</v>
      </c>
      <c r="D1413" s="220" t="s">
        <v>170</v>
      </c>
      <c r="E1413" s="221" t="s">
        <v>2271</v>
      </c>
      <c r="F1413" s="222" t="s">
        <v>2272</v>
      </c>
      <c r="G1413" s="223" t="s">
        <v>173</v>
      </c>
      <c r="H1413" s="224">
        <v>10</v>
      </c>
      <c r="I1413" s="225"/>
      <c r="J1413" s="226">
        <f>ROUND(I1413*H1413,2)</f>
        <v>0</v>
      </c>
      <c r="K1413" s="222" t="s">
        <v>22</v>
      </c>
      <c r="L1413" s="71"/>
      <c r="M1413" s="227" t="s">
        <v>22</v>
      </c>
      <c r="N1413" s="228" t="s">
        <v>49</v>
      </c>
      <c r="O1413" s="46"/>
      <c r="P1413" s="229">
        <f>O1413*H1413</f>
        <v>0</v>
      </c>
      <c r="Q1413" s="229">
        <v>0.00050000000000000001</v>
      </c>
      <c r="R1413" s="229">
        <f>Q1413*H1413</f>
        <v>0.0050000000000000001</v>
      </c>
      <c r="S1413" s="229">
        <v>0</v>
      </c>
      <c r="T1413" s="230">
        <f>S1413*H1413</f>
        <v>0</v>
      </c>
      <c r="AR1413" s="23" t="s">
        <v>244</v>
      </c>
      <c r="AT1413" s="23" t="s">
        <v>170</v>
      </c>
      <c r="AU1413" s="23" t="s">
        <v>87</v>
      </c>
      <c r="AY1413" s="23" t="s">
        <v>168</v>
      </c>
      <c r="BE1413" s="231">
        <f>IF(N1413="základní",J1413,0)</f>
        <v>0</v>
      </c>
      <c r="BF1413" s="231">
        <f>IF(N1413="snížená",J1413,0)</f>
        <v>0</v>
      </c>
      <c r="BG1413" s="231">
        <f>IF(N1413="zákl. přenesená",J1413,0)</f>
        <v>0</v>
      </c>
      <c r="BH1413" s="231">
        <f>IF(N1413="sníž. přenesená",J1413,0)</f>
        <v>0</v>
      </c>
      <c r="BI1413" s="231">
        <f>IF(N1413="nulová",J1413,0)</f>
        <v>0</v>
      </c>
      <c r="BJ1413" s="23" t="s">
        <v>24</v>
      </c>
      <c r="BK1413" s="231">
        <f>ROUND(I1413*H1413,2)</f>
        <v>0</v>
      </c>
      <c r="BL1413" s="23" t="s">
        <v>244</v>
      </c>
      <c r="BM1413" s="23" t="s">
        <v>2273</v>
      </c>
    </row>
    <row r="1414" s="1" customFormat="1" ht="38.25" customHeight="1">
      <c r="B1414" s="45"/>
      <c r="C1414" s="220" t="s">
        <v>2274</v>
      </c>
      <c r="D1414" s="220" t="s">
        <v>170</v>
      </c>
      <c r="E1414" s="221" t="s">
        <v>2275</v>
      </c>
      <c r="F1414" s="222" t="s">
        <v>2276</v>
      </c>
      <c r="G1414" s="223" t="s">
        <v>241</v>
      </c>
      <c r="H1414" s="224">
        <v>0.23599999999999999</v>
      </c>
      <c r="I1414" s="225"/>
      <c r="J1414" s="226">
        <f>ROUND(I1414*H1414,2)</f>
        <v>0</v>
      </c>
      <c r="K1414" s="222" t="s">
        <v>174</v>
      </c>
      <c r="L1414" s="71"/>
      <c r="M1414" s="227" t="s">
        <v>22</v>
      </c>
      <c r="N1414" s="228" t="s">
        <v>49</v>
      </c>
      <c r="O1414" s="46"/>
      <c r="P1414" s="229">
        <f>O1414*H1414</f>
        <v>0</v>
      </c>
      <c r="Q1414" s="229">
        <v>0</v>
      </c>
      <c r="R1414" s="229">
        <f>Q1414*H1414</f>
        <v>0</v>
      </c>
      <c r="S1414" s="229">
        <v>0</v>
      </c>
      <c r="T1414" s="230">
        <f>S1414*H1414</f>
        <v>0</v>
      </c>
      <c r="AR1414" s="23" t="s">
        <v>244</v>
      </c>
      <c r="AT1414" s="23" t="s">
        <v>170</v>
      </c>
      <c r="AU1414" s="23" t="s">
        <v>87</v>
      </c>
      <c r="AY1414" s="23" t="s">
        <v>168</v>
      </c>
      <c r="BE1414" s="231">
        <f>IF(N1414="základní",J1414,0)</f>
        <v>0</v>
      </c>
      <c r="BF1414" s="231">
        <f>IF(N1414="snížená",J1414,0)</f>
        <v>0</v>
      </c>
      <c r="BG1414" s="231">
        <f>IF(N1414="zákl. přenesená",J1414,0)</f>
        <v>0</v>
      </c>
      <c r="BH1414" s="231">
        <f>IF(N1414="sníž. přenesená",J1414,0)</f>
        <v>0</v>
      </c>
      <c r="BI1414" s="231">
        <f>IF(N1414="nulová",J1414,0)</f>
        <v>0</v>
      </c>
      <c r="BJ1414" s="23" t="s">
        <v>24</v>
      </c>
      <c r="BK1414" s="231">
        <f>ROUND(I1414*H1414,2)</f>
        <v>0</v>
      </c>
      <c r="BL1414" s="23" t="s">
        <v>244</v>
      </c>
      <c r="BM1414" s="23" t="s">
        <v>2277</v>
      </c>
    </row>
    <row r="1415" s="10" customFormat="1" ht="29.88" customHeight="1">
      <c r="B1415" s="204"/>
      <c r="C1415" s="205"/>
      <c r="D1415" s="206" t="s">
        <v>77</v>
      </c>
      <c r="E1415" s="218" t="s">
        <v>2278</v>
      </c>
      <c r="F1415" s="218" t="s">
        <v>2279</v>
      </c>
      <c r="G1415" s="205"/>
      <c r="H1415" s="205"/>
      <c r="I1415" s="208"/>
      <c r="J1415" s="219">
        <f>BK1415</f>
        <v>0</v>
      </c>
      <c r="K1415" s="205"/>
      <c r="L1415" s="210"/>
      <c r="M1415" s="211"/>
      <c r="N1415" s="212"/>
      <c r="O1415" s="212"/>
      <c r="P1415" s="213">
        <f>SUM(P1416:P1423)</f>
        <v>0</v>
      </c>
      <c r="Q1415" s="212"/>
      <c r="R1415" s="213">
        <f>SUM(R1416:R1423)</f>
        <v>0.064000000000000001</v>
      </c>
      <c r="S1415" s="212"/>
      <c r="T1415" s="214">
        <f>SUM(T1416:T1423)</f>
        <v>0</v>
      </c>
      <c r="AR1415" s="215" t="s">
        <v>87</v>
      </c>
      <c r="AT1415" s="216" t="s">
        <v>77</v>
      </c>
      <c r="AU1415" s="216" t="s">
        <v>24</v>
      </c>
      <c r="AY1415" s="215" t="s">
        <v>168</v>
      </c>
      <c r="BK1415" s="217">
        <f>SUM(BK1416:BK1423)</f>
        <v>0</v>
      </c>
    </row>
    <row r="1416" s="1" customFormat="1" ht="25.5" customHeight="1">
      <c r="B1416" s="45"/>
      <c r="C1416" s="220" t="s">
        <v>2280</v>
      </c>
      <c r="D1416" s="220" t="s">
        <v>170</v>
      </c>
      <c r="E1416" s="221" t="s">
        <v>2281</v>
      </c>
      <c r="F1416" s="222" t="s">
        <v>2282</v>
      </c>
      <c r="G1416" s="223" t="s">
        <v>350</v>
      </c>
      <c r="H1416" s="224">
        <v>160</v>
      </c>
      <c r="I1416" s="225"/>
      <c r="J1416" s="226">
        <f>ROUND(I1416*H1416,2)</f>
        <v>0</v>
      </c>
      <c r="K1416" s="222" t="s">
        <v>2283</v>
      </c>
      <c r="L1416" s="71"/>
      <c r="M1416" s="227" t="s">
        <v>22</v>
      </c>
      <c r="N1416" s="228" t="s">
        <v>49</v>
      </c>
      <c r="O1416" s="46"/>
      <c r="P1416" s="229">
        <f>O1416*H1416</f>
        <v>0</v>
      </c>
      <c r="Q1416" s="229">
        <v>0</v>
      </c>
      <c r="R1416" s="229">
        <f>Q1416*H1416</f>
        <v>0</v>
      </c>
      <c r="S1416" s="229">
        <v>0</v>
      </c>
      <c r="T1416" s="230">
        <f>S1416*H1416</f>
        <v>0</v>
      </c>
      <c r="AR1416" s="23" t="s">
        <v>244</v>
      </c>
      <c r="AT1416" s="23" t="s">
        <v>170</v>
      </c>
      <c r="AU1416" s="23" t="s">
        <v>87</v>
      </c>
      <c r="AY1416" s="23" t="s">
        <v>168</v>
      </c>
      <c r="BE1416" s="231">
        <f>IF(N1416="základní",J1416,0)</f>
        <v>0</v>
      </c>
      <c r="BF1416" s="231">
        <f>IF(N1416="snížená",J1416,0)</f>
        <v>0</v>
      </c>
      <c r="BG1416" s="231">
        <f>IF(N1416="zákl. přenesená",J1416,0)</f>
        <v>0</v>
      </c>
      <c r="BH1416" s="231">
        <f>IF(N1416="sníž. přenesená",J1416,0)</f>
        <v>0</v>
      </c>
      <c r="BI1416" s="231">
        <f>IF(N1416="nulová",J1416,0)</f>
        <v>0</v>
      </c>
      <c r="BJ1416" s="23" t="s">
        <v>24</v>
      </c>
      <c r="BK1416" s="231">
        <f>ROUND(I1416*H1416,2)</f>
        <v>0</v>
      </c>
      <c r="BL1416" s="23" t="s">
        <v>244</v>
      </c>
      <c r="BM1416" s="23" t="s">
        <v>2284</v>
      </c>
    </row>
    <row r="1417" s="1" customFormat="1" ht="25.5" customHeight="1">
      <c r="B1417" s="45"/>
      <c r="C1417" s="254" t="s">
        <v>2285</v>
      </c>
      <c r="D1417" s="254" t="s">
        <v>460</v>
      </c>
      <c r="E1417" s="255" t="s">
        <v>2286</v>
      </c>
      <c r="F1417" s="256" t="s">
        <v>2287</v>
      </c>
      <c r="G1417" s="257" t="s">
        <v>350</v>
      </c>
      <c r="H1417" s="258">
        <v>30</v>
      </c>
      <c r="I1417" s="259"/>
      <c r="J1417" s="260">
        <f>ROUND(I1417*H1417,2)</f>
        <v>0</v>
      </c>
      <c r="K1417" s="256" t="s">
        <v>22</v>
      </c>
      <c r="L1417" s="261"/>
      <c r="M1417" s="262" t="s">
        <v>22</v>
      </c>
      <c r="N1417" s="263" t="s">
        <v>49</v>
      </c>
      <c r="O1417" s="46"/>
      <c r="P1417" s="229">
        <f>O1417*H1417</f>
        <v>0</v>
      </c>
      <c r="Q1417" s="229">
        <v>0.00040000000000000002</v>
      </c>
      <c r="R1417" s="229">
        <f>Q1417*H1417</f>
        <v>0.012</v>
      </c>
      <c r="S1417" s="229">
        <v>0</v>
      </c>
      <c r="T1417" s="230">
        <f>S1417*H1417</f>
        <v>0</v>
      </c>
      <c r="AR1417" s="23" t="s">
        <v>337</v>
      </c>
      <c r="AT1417" s="23" t="s">
        <v>460</v>
      </c>
      <c r="AU1417" s="23" t="s">
        <v>87</v>
      </c>
      <c r="AY1417" s="23" t="s">
        <v>168</v>
      </c>
      <c r="BE1417" s="231">
        <f>IF(N1417="základní",J1417,0)</f>
        <v>0</v>
      </c>
      <c r="BF1417" s="231">
        <f>IF(N1417="snížená",J1417,0)</f>
        <v>0</v>
      </c>
      <c r="BG1417" s="231">
        <f>IF(N1417="zákl. přenesená",J1417,0)</f>
        <v>0</v>
      </c>
      <c r="BH1417" s="231">
        <f>IF(N1417="sníž. přenesená",J1417,0)</f>
        <v>0</v>
      </c>
      <c r="BI1417" s="231">
        <f>IF(N1417="nulová",J1417,0)</f>
        <v>0</v>
      </c>
      <c r="BJ1417" s="23" t="s">
        <v>24</v>
      </c>
      <c r="BK1417" s="231">
        <f>ROUND(I1417*H1417,2)</f>
        <v>0</v>
      </c>
      <c r="BL1417" s="23" t="s">
        <v>244</v>
      </c>
      <c r="BM1417" s="23" t="s">
        <v>2288</v>
      </c>
    </row>
    <row r="1418" s="1" customFormat="1" ht="25.5" customHeight="1">
      <c r="B1418" s="45"/>
      <c r="C1418" s="254" t="s">
        <v>2289</v>
      </c>
      <c r="D1418" s="254" t="s">
        <v>460</v>
      </c>
      <c r="E1418" s="255" t="s">
        <v>2290</v>
      </c>
      <c r="F1418" s="256" t="s">
        <v>2291</v>
      </c>
      <c r="G1418" s="257" t="s">
        <v>350</v>
      </c>
      <c r="H1418" s="258">
        <v>35</v>
      </c>
      <c r="I1418" s="259"/>
      <c r="J1418" s="260">
        <f>ROUND(I1418*H1418,2)</f>
        <v>0</v>
      </c>
      <c r="K1418" s="256" t="s">
        <v>22</v>
      </c>
      <c r="L1418" s="261"/>
      <c r="M1418" s="262" t="s">
        <v>22</v>
      </c>
      <c r="N1418" s="263" t="s">
        <v>49</v>
      </c>
      <c r="O1418" s="46"/>
      <c r="P1418" s="229">
        <f>O1418*H1418</f>
        <v>0</v>
      </c>
      <c r="Q1418" s="229">
        <v>0.00040000000000000002</v>
      </c>
      <c r="R1418" s="229">
        <f>Q1418*H1418</f>
        <v>0.014</v>
      </c>
      <c r="S1418" s="229">
        <v>0</v>
      </c>
      <c r="T1418" s="230">
        <f>S1418*H1418</f>
        <v>0</v>
      </c>
      <c r="AR1418" s="23" t="s">
        <v>337</v>
      </c>
      <c r="AT1418" s="23" t="s">
        <v>460</v>
      </c>
      <c r="AU1418" s="23" t="s">
        <v>87</v>
      </c>
      <c r="AY1418" s="23" t="s">
        <v>168</v>
      </c>
      <c r="BE1418" s="231">
        <f>IF(N1418="základní",J1418,0)</f>
        <v>0</v>
      </c>
      <c r="BF1418" s="231">
        <f>IF(N1418="snížená",J1418,0)</f>
        <v>0</v>
      </c>
      <c r="BG1418" s="231">
        <f>IF(N1418="zákl. přenesená",J1418,0)</f>
        <v>0</v>
      </c>
      <c r="BH1418" s="231">
        <f>IF(N1418="sníž. přenesená",J1418,0)</f>
        <v>0</v>
      </c>
      <c r="BI1418" s="231">
        <f>IF(N1418="nulová",J1418,0)</f>
        <v>0</v>
      </c>
      <c r="BJ1418" s="23" t="s">
        <v>24</v>
      </c>
      <c r="BK1418" s="231">
        <f>ROUND(I1418*H1418,2)</f>
        <v>0</v>
      </c>
      <c r="BL1418" s="23" t="s">
        <v>244</v>
      </c>
      <c r="BM1418" s="23" t="s">
        <v>2292</v>
      </c>
    </row>
    <row r="1419" s="1" customFormat="1" ht="25.5" customHeight="1">
      <c r="B1419" s="45"/>
      <c r="C1419" s="254" t="s">
        <v>2293</v>
      </c>
      <c r="D1419" s="254" t="s">
        <v>460</v>
      </c>
      <c r="E1419" s="255" t="s">
        <v>2294</v>
      </c>
      <c r="F1419" s="256" t="s">
        <v>2295</v>
      </c>
      <c r="G1419" s="257" t="s">
        <v>350</v>
      </c>
      <c r="H1419" s="258">
        <v>40</v>
      </c>
      <c r="I1419" s="259"/>
      <c r="J1419" s="260">
        <f>ROUND(I1419*H1419,2)</f>
        <v>0</v>
      </c>
      <c r="K1419" s="256" t="s">
        <v>22</v>
      </c>
      <c r="L1419" s="261"/>
      <c r="M1419" s="262" t="s">
        <v>22</v>
      </c>
      <c r="N1419" s="263" t="s">
        <v>49</v>
      </c>
      <c r="O1419" s="46"/>
      <c r="P1419" s="229">
        <f>O1419*H1419</f>
        <v>0</v>
      </c>
      <c r="Q1419" s="229">
        <v>0.00040000000000000002</v>
      </c>
      <c r="R1419" s="229">
        <f>Q1419*H1419</f>
        <v>0.016</v>
      </c>
      <c r="S1419" s="229">
        <v>0</v>
      </c>
      <c r="T1419" s="230">
        <f>S1419*H1419</f>
        <v>0</v>
      </c>
      <c r="AR1419" s="23" t="s">
        <v>337</v>
      </c>
      <c r="AT1419" s="23" t="s">
        <v>460</v>
      </c>
      <c r="AU1419" s="23" t="s">
        <v>87</v>
      </c>
      <c r="AY1419" s="23" t="s">
        <v>168</v>
      </c>
      <c r="BE1419" s="231">
        <f>IF(N1419="základní",J1419,0)</f>
        <v>0</v>
      </c>
      <c r="BF1419" s="231">
        <f>IF(N1419="snížená",J1419,0)</f>
        <v>0</v>
      </c>
      <c r="BG1419" s="231">
        <f>IF(N1419="zákl. přenesená",J1419,0)</f>
        <v>0</v>
      </c>
      <c r="BH1419" s="231">
        <f>IF(N1419="sníž. přenesená",J1419,0)</f>
        <v>0</v>
      </c>
      <c r="BI1419" s="231">
        <f>IF(N1419="nulová",J1419,0)</f>
        <v>0</v>
      </c>
      <c r="BJ1419" s="23" t="s">
        <v>24</v>
      </c>
      <c r="BK1419" s="231">
        <f>ROUND(I1419*H1419,2)</f>
        <v>0</v>
      </c>
      <c r="BL1419" s="23" t="s">
        <v>244</v>
      </c>
      <c r="BM1419" s="23" t="s">
        <v>2296</v>
      </c>
    </row>
    <row r="1420" s="1" customFormat="1" ht="25.5" customHeight="1">
      <c r="B1420" s="45"/>
      <c r="C1420" s="254" t="s">
        <v>2297</v>
      </c>
      <c r="D1420" s="254" t="s">
        <v>460</v>
      </c>
      <c r="E1420" s="255" t="s">
        <v>2298</v>
      </c>
      <c r="F1420" s="256" t="s">
        <v>2299</v>
      </c>
      <c r="G1420" s="257" t="s">
        <v>350</v>
      </c>
      <c r="H1420" s="258">
        <v>55</v>
      </c>
      <c r="I1420" s="259"/>
      <c r="J1420" s="260">
        <f>ROUND(I1420*H1420,2)</f>
        <v>0</v>
      </c>
      <c r="K1420" s="256" t="s">
        <v>22</v>
      </c>
      <c r="L1420" s="261"/>
      <c r="M1420" s="262" t="s">
        <v>22</v>
      </c>
      <c r="N1420" s="263" t="s">
        <v>49</v>
      </c>
      <c r="O1420" s="46"/>
      <c r="P1420" s="229">
        <f>O1420*H1420</f>
        <v>0</v>
      </c>
      <c r="Q1420" s="229">
        <v>0.00040000000000000002</v>
      </c>
      <c r="R1420" s="229">
        <f>Q1420*H1420</f>
        <v>0.022000000000000002</v>
      </c>
      <c r="S1420" s="229">
        <v>0</v>
      </c>
      <c r="T1420" s="230">
        <f>S1420*H1420</f>
        <v>0</v>
      </c>
      <c r="AR1420" s="23" t="s">
        <v>337</v>
      </c>
      <c r="AT1420" s="23" t="s">
        <v>460</v>
      </c>
      <c r="AU1420" s="23" t="s">
        <v>87</v>
      </c>
      <c r="AY1420" s="23" t="s">
        <v>168</v>
      </c>
      <c r="BE1420" s="231">
        <f>IF(N1420="základní",J1420,0)</f>
        <v>0</v>
      </c>
      <c r="BF1420" s="231">
        <f>IF(N1420="snížená",J1420,0)</f>
        <v>0</v>
      </c>
      <c r="BG1420" s="231">
        <f>IF(N1420="zákl. přenesená",J1420,0)</f>
        <v>0</v>
      </c>
      <c r="BH1420" s="231">
        <f>IF(N1420="sníž. přenesená",J1420,0)</f>
        <v>0</v>
      </c>
      <c r="BI1420" s="231">
        <f>IF(N1420="nulová",J1420,0)</f>
        <v>0</v>
      </c>
      <c r="BJ1420" s="23" t="s">
        <v>24</v>
      </c>
      <c r="BK1420" s="231">
        <f>ROUND(I1420*H1420,2)</f>
        <v>0</v>
      </c>
      <c r="BL1420" s="23" t="s">
        <v>244</v>
      </c>
      <c r="BM1420" s="23" t="s">
        <v>2300</v>
      </c>
    </row>
    <row r="1421" s="1" customFormat="1" ht="16.5" customHeight="1">
      <c r="B1421" s="45"/>
      <c r="C1421" s="254" t="s">
        <v>2301</v>
      </c>
      <c r="D1421" s="254" t="s">
        <v>460</v>
      </c>
      <c r="E1421" s="255" t="s">
        <v>2302</v>
      </c>
      <c r="F1421" s="256" t="s">
        <v>2303</v>
      </c>
      <c r="G1421" s="257" t="s">
        <v>173</v>
      </c>
      <c r="H1421" s="258">
        <v>820</v>
      </c>
      <c r="I1421" s="259"/>
      <c r="J1421" s="260">
        <f>ROUND(I1421*H1421,2)</f>
        <v>0</v>
      </c>
      <c r="K1421" s="256" t="s">
        <v>22</v>
      </c>
      <c r="L1421" s="261"/>
      <c r="M1421" s="262" t="s">
        <v>22</v>
      </c>
      <c r="N1421" s="263" t="s">
        <v>49</v>
      </c>
      <c r="O1421" s="46"/>
      <c r="P1421" s="229">
        <f>O1421*H1421</f>
        <v>0</v>
      </c>
      <c r="Q1421" s="229">
        <v>0</v>
      </c>
      <c r="R1421" s="229">
        <f>Q1421*H1421</f>
        <v>0</v>
      </c>
      <c r="S1421" s="229">
        <v>0</v>
      </c>
      <c r="T1421" s="230">
        <f>S1421*H1421</f>
        <v>0</v>
      </c>
      <c r="AR1421" s="23" t="s">
        <v>337</v>
      </c>
      <c r="AT1421" s="23" t="s">
        <v>460</v>
      </c>
      <c r="AU1421" s="23" t="s">
        <v>87</v>
      </c>
      <c r="AY1421" s="23" t="s">
        <v>168</v>
      </c>
      <c r="BE1421" s="231">
        <f>IF(N1421="základní",J1421,0)</f>
        <v>0</v>
      </c>
      <c r="BF1421" s="231">
        <f>IF(N1421="snížená",J1421,0)</f>
        <v>0</v>
      </c>
      <c r="BG1421" s="231">
        <f>IF(N1421="zákl. přenesená",J1421,0)</f>
        <v>0</v>
      </c>
      <c r="BH1421" s="231">
        <f>IF(N1421="sníž. přenesená",J1421,0)</f>
        <v>0</v>
      </c>
      <c r="BI1421" s="231">
        <f>IF(N1421="nulová",J1421,0)</f>
        <v>0</v>
      </c>
      <c r="BJ1421" s="23" t="s">
        <v>24</v>
      </c>
      <c r="BK1421" s="231">
        <f>ROUND(I1421*H1421,2)</f>
        <v>0</v>
      </c>
      <c r="BL1421" s="23" t="s">
        <v>244</v>
      </c>
      <c r="BM1421" s="23" t="s">
        <v>2304</v>
      </c>
    </row>
    <row r="1422" s="1" customFormat="1" ht="16.5" customHeight="1">
      <c r="B1422" s="45"/>
      <c r="C1422" s="254" t="s">
        <v>2305</v>
      </c>
      <c r="D1422" s="254" t="s">
        <v>460</v>
      </c>
      <c r="E1422" s="255" t="s">
        <v>2306</v>
      </c>
      <c r="F1422" s="256" t="s">
        <v>2307</v>
      </c>
      <c r="G1422" s="257" t="s">
        <v>173</v>
      </c>
      <c r="H1422" s="258">
        <v>2</v>
      </c>
      <c r="I1422" s="259"/>
      <c r="J1422" s="260">
        <f>ROUND(I1422*H1422,2)</f>
        <v>0</v>
      </c>
      <c r="K1422" s="256" t="s">
        <v>22</v>
      </c>
      <c r="L1422" s="261"/>
      <c r="M1422" s="262" t="s">
        <v>22</v>
      </c>
      <c r="N1422" s="263" t="s">
        <v>49</v>
      </c>
      <c r="O1422" s="46"/>
      <c r="P1422" s="229">
        <f>O1422*H1422</f>
        <v>0</v>
      </c>
      <c r="Q1422" s="229">
        <v>0</v>
      </c>
      <c r="R1422" s="229">
        <f>Q1422*H1422</f>
        <v>0</v>
      </c>
      <c r="S1422" s="229">
        <v>0</v>
      </c>
      <c r="T1422" s="230">
        <f>S1422*H1422</f>
        <v>0</v>
      </c>
      <c r="AR1422" s="23" t="s">
        <v>337</v>
      </c>
      <c r="AT1422" s="23" t="s">
        <v>460</v>
      </c>
      <c r="AU1422" s="23" t="s">
        <v>87</v>
      </c>
      <c r="AY1422" s="23" t="s">
        <v>168</v>
      </c>
      <c r="BE1422" s="231">
        <f>IF(N1422="základní",J1422,0)</f>
        <v>0</v>
      </c>
      <c r="BF1422" s="231">
        <f>IF(N1422="snížená",J1422,0)</f>
        <v>0</v>
      </c>
      <c r="BG1422" s="231">
        <f>IF(N1422="zákl. přenesená",J1422,0)</f>
        <v>0</v>
      </c>
      <c r="BH1422" s="231">
        <f>IF(N1422="sníž. přenesená",J1422,0)</f>
        <v>0</v>
      </c>
      <c r="BI1422" s="231">
        <f>IF(N1422="nulová",J1422,0)</f>
        <v>0</v>
      </c>
      <c r="BJ1422" s="23" t="s">
        <v>24</v>
      </c>
      <c r="BK1422" s="231">
        <f>ROUND(I1422*H1422,2)</f>
        <v>0</v>
      </c>
      <c r="BL1422" s="23" t="s">
        <v>244</v>
      </c>
      <c r="BM1422" s="23" t="s">
        <v>2308</v>
      </c>
    </row>
    <row r="1423" s="1" customFormat="1" ht="16.5" customHeight="1">
      <c r="B1423" s="45"/>
      <c r="C1423" s="220" t="s">
        <v>2309</v>
      </c>
      <c r="D1423" s="220" t="s">
        <v>170</v>
      </c>
      <c r="E1423" s="221" t="s">
        <v>2310</v>
      </c>
      <c r="F1423" s="222" t="s">
        <v>2311</v>
      </c>
      <c r="G1423" s="223" t="s">
        <v>241</v>
      </c>
      <c r="H1423" s="224">
        <v>0.065000000000000002</v>
      </c>
      <c r="I1423" s="225"/>
      <c r="J1423" s="226">
        <f>ROUND(I1423*H1423,2)</f>
        <v>0</v>
      </c>
      <c r="K1423" s="222" t="s">
        <v>2283</v>
      </c>
      <c r="L1423" s="71"/>
      <c r="M1423" s="227" t="s">
        <v>22</v>
      </c>
      <c r="N1423" s="228" t="s">
        <v>49</v>
      </c>
      <c r="O1423" s="46"/>
      <c r="P1423" s="229">
        <f>O1423*H1423</f>
        <v>0</v>
      </c>
      <c r="Q1423" s="229">
        <v>0</v>
      </c>
      <c r="R1423" s="229">
        <f>Q1423*H1423</f>
        <v>0</v>
      </c>
      <c r="S1423" s="229">
        <v>0</v>
      </c>
      <c r="T1423" s="230">
        <f>S1423*H1423</f>
        <v>0</v>
      </c>
      <c r="AR1423" s="23" t="s">
        <v>244</v>
      </c>
      <c r="AT1423" s="23" t="s">
        <v>170</v>
      </c>
      <c r="AU1423" s="23" t="s">
        <v>87</v>
      </c>
      <c r="AY1423" s="23" t="s">
        <v>168</v>
      </c>
      <c r="BE1423" s="231">
        <f>IF(N1423="základní",J1423,0)</f>
        <v>0</v>
      </c>
      <c r="BF1423" s="231">
        <f>IF(N1423="snížená",J1423,0)</f>
        <v>0</v>
      </c>
      <c r="BG1423" s="231">
        <f>IF(N1423="zákl. přenesená",J1423,0)</f>
        <v>0</v>
      </c>
      <c r="BH1423" s="231">
        <f>IF(N1423="sníž. přenesená",J1423,0)</f>
        <v>0</v>
      </c>
      <c r="BI1423" s="231">
        <f>IF(N1423="nulová",J1423,0)</f>
        <v>0</v>
      </c>
      <c r="BJ1423" s="23" t="s">
        <v>24</v>
      </c>
      <c r="BK1423" s="231">
        <f>ROUND(I1423*H1423,2)</f>
        <v>0</v>
      </c>
      <c r="BL1423" s="23" t="s">
        <v>244</v>
      </c>
      <c r="BM1423" s="23" t="s">
        <v>2312</v>
      </c>
    </row>
    <row r="1424" s="10" customFormat="1" ht="29.88" customHeight="1">
      <c r="B1424" s="204"/>
      <c r="C1424" s="205"/>
      <c r="D1424" s="206" t="s">
        <v>77</v>
      </c>
      <c r="E1424" s="218" t="s">
        <v>2313</v>
      </c>
      <c r="F1424" s="218" t="s">
        <v>2314</v>
      </c>
      <c r="G1424" s="205"/>
      <c r="H1424" s="205"/>
      <c r="I1424" s="208"/>
      <c r="J1424" s="219">
        <f>BK1424</f>
        <v>0</v>
      </c>
      <c r="K1424" s="205"/>
      <c r="L1424" s="210"/>
      <c r="M1424" s="211"/>
      <c r="N1424" s="212"/>
      <c r="O1424" s="212"/>
      <c r="P1424" s="213">
        <f>SUM(P1425:P1426)</f>
        <v>0</v>
      </c>
      <c r="Q1424" s="212"/>
      <c r="R1424" s="213">
        <f>SUM(R1425:R1426)</f>
        <v>0.0077999999999999996</v>
      </c>
      <c r="S1424" s="212"/>
      <c r="T1424" s="214">
        <f>SUM(T1425:T1426)</f>
        <v>0</v>
      </c>
      <c r="AR1424" s="215" t="s">
        <v>87</v>
      </c>
      <c r="AT1424" s="216" t="s">
        <v>77</v>
      </c>
      <c r="AU1424" s="216" t="s">
        <v>24</v>
      </c>
      <c r="AY1424" s="215" t="s">
        <v>168</v>
      </c>
      <c r="BK1424" s="217">
        <f>SUM(BK1425:BK1426)</f>
        <v>0</v>
      </c>
    </row>
    <row r="1425" s="1" customFormat="1" ht="16.5" customHeight="1">
      <c r="B1425" s="45"/>
      <c r="C1425" s="220" t="s">
        <v>2315</v>
      </c>
      <c r="D1425" s="220" t="s">
        <v>170</v>
      </c>
      <c r="E1425" s="221" t="s">
        <v>2316</v>
      </c>
      <c r="F1425" s="222" t="s">
        <v>2317</v>
      </c>
      <c r="G1425" s="223" t="s">
        <v>350</v>
      </c>
      <c r="H1425" s="224">
        <v>20</v>
      </c>
      <c r="I1425" s="225"/>
      <c r="J1425" s="226">
        <f>ROUND(I1425*H1425,2)</f>
        <v>0</v>
      </c>
      <c r="K1425" s="222" t="s">
        <v>2283</v>
      </c>
      <c r="L1425" s="71"/>
      <c r="M1425" s="227" t="s">
        <v>22</v>
      </c>
      <c r="N1425" s="228" t="s">
        <v>49</v>
      </c>
      <c r="O1425" s="46"/>
      <c r="P1425" s="229">
        <f>O1425*H1425</f>
        <v>0</v>
      </c>
      <c r="Q1425" s="229">
        <v>0.00038999999999999999</v>
      </c>
      <c r="R1425" s="229">
        <f>Q1425*H1425</f>
        <v>0.0077999999999999996</v>
      </c>
      <c r="S1425" s="229">
        <v>0</v>
      </c>
      <c r="T1425" s="230">
        <f>S1425*H1425</f>
        <v>0</v>
      </c>
      <c r="AR1425" s="23" t="s">
        <v>244</v>
      </c>
      <c r="AT1425" s="23" t="s">
        <v>170</v>
      </c>
      <c r="AU1425" s="23" t="s">
        <v>87</v>
      </c>
      <c r="AY1425" s="23" t="s">
        <v>168</v>
      </c>
      <c r="BE1425" s="231">
        <f>IF(N1425="základní",J1425,0)</f>
        <v>0</v>
      </c>
      <c r="BF1425" s="231">
        <f>IF(N1425="snížená",J1425,0)</f>
        <v>0</v>
      </c>
      <c r="BG1425" s="231">
        <f>IF(N1425="zákl. přenesená",J1425,0)</f>
        <v>0</v>
      </c>
      <c r="BH1425" s="231">
        <f>IF(N1425="sníž. přenesená",J1425,0)</f>
        <v>0</v>
      </c>
      <c r="BI1425" s="231">
        <f>IF(N1425="nulová",J1425,0)</f>
        <v>0</v>
      </c>
      <c r="BJ1425" s="23" t="s">
        <v>24</v>
      </c>
      <c r="BK1425" s="231">
        <f>ROUND(I1425*H1425,2)</f>
        <v>0</v>
      </c>
      <c r="BL1425" s="23" t="s">
        <v>244</v>
      </c>
      <c r="BM1425" s="23" t="s">
        <v>2318</v>
      </c>
    </row>
    <row r="1426" s="1" customFormat="1" ht="25.5" customHeight="1">
      <c r="B1426" s="45"/>
      <c r="C1426" s="220" t="s">
        <v>2319</v>
      </c>
      <c r="D1426" s="220" t="s">
        <v>170</v>
      </c>
      <c r="E1426" s="221" t="s">
        <v>2320</v>
      </c>
      <c r="F1426" s="222" t="s">
        <v>2321</v>
      </c>
      <c r="G1426" s="223" t="s">
        <v>241</v>
      </c>
      <c r="H1426" s="224">
        <v>0.0080000000000000002</v>
      </c>
      <c r="I1426" s="225"/>
      <c r="J1426" s="226">
        <f>ROUND(I1426*H1426,2)</f>
        <v>0</v>
      </c>
      <c r="K1426" s="222" t="s">
        <v>2283</v>
      </c>
      <c r="L1426" s="71"/>
      <c r="M1426" s="227" t="s">
        <v>22</v>
      </c>
      <c r="N1426" s="228" t="s">
        <v>49</v>
      </c>
      <c r="O1426" s="46"/>
      <c r="P1426" s="229">
        <f>O1426*H1426</f>
        <v>0</v>
      </c>
      <c r="Q1426" s="229">
        <v>0</v>
      </c>
      <c r="R1426" s="229">
        <f>Q1426*H1426</f>
        <v>0</v>
      </c>
      <c r="S1426" s="229">
        <v>0</v>
      </c>
      <c r="T1426" s="230">
        <f>S1426*H1426</f>
        <v>0</v>
      </c>
      <c r="AR1426" s="23" t="s">
        <v>244</v>
      </c>
      <c r="AT1426" s="23" t="s">
        <v>170</v>
      </c>
      <c r="AU1426" s="23" t="s">
        <v>87</v>
      </c>
      <c r="AY1426" s="23" t="s">
        <v>168</v>
      </c>
      <c r="BE1426" s="231">
        <f>IF(N1426="základní",J1426,0)</f>
        <v>0</v>
      </c>
      <c r="BF1426" s="231">
        <f>IF(N1426="snížená",J1426,0)</f>
        <v>0</v>
      </c>
      <c r="BG1426" s="231">
        <f>IF(N1426="zákl. přenesená",J1426,0)</f>
        <v>0</v>
      </c>
      <c r="BH1426" s="231">
        <f>IF(N1426="sníž. přenesená",J1426,0)</f>
        <v>0</v>
      </c>
      <c r="BI1426" s="231">
        <f>IF(N1426="nulová",J1426,0)</f>
        <v>0</v>
      </c>
      <c r="BJ1426" s="23" t="s">
        <v>24</v>
      </c>
      <c r="BK1426" s="231">
        <f>ROUND(I1426*H1426,2)</f>
        <v>0</v>
      </c>
      <c r="BL1426" s="23" t="s">
        <v>244</v>
      </c>
      <c r="BM1426" s="23" t="s">
        <v>2322</v>
      </c>
    </row>
    <row r="1427" s="10" customFormat="1" ht="29.88" customHeight="1">
      <c r="B1427" s="204"/>
      <c r="C1427" s="205"/>
      <c r="D1427" s="206" t="s">
        <v>77</v>
      </c>
      <c r="E1427" s="218" t="s">
        <v>2323</v>
      </c>
      <c r="F1427" s="218" t="s">
        <v>2324</v>
      </c>
      <c r="G1427" s="205"/>
      <c r="H1427" s="205"/>
      <c r="I1427" s="208"/>
      <c r="J1427" s="219">
        <f>BK1427</f>
        <v>0</v>
      </c>
      <c r="K1427" s="205"/>
      <c r="L1427" s="210"/>
      <c r="M1427" s="211"/>
      <c r="N1427" s="212"/>
      <c r="O1427" s="212"/>
      <c r="P1427" s="213">
        <f>SUM(P1428:P1430)</f>
        <v>0</v>
      </c>
      <c r="Q1427" s="212"/>
      <c r="R1427" s="213">
        <f>SUM(R1428:R1430)</f>
        <v>0.0045199999999999997</v>
      </c>
      <c r="S1427" s="212"/>
      <c r="T1427" s="214">
        <f>SUM(T1428:T1430)</f>
        <v>0</v>
      </c>
      <c r="AR1427" s="215" t="s">
        <v>87</v>
      </c>
      <c r="AT1427" s="216" t="s">
        <v>77</v>
      </c>
      <c r="AU1427" s="216" t="s">
        <v>24</v>
      </c>
      <c r="AY1427" s="215" t="s">
        <v>168</v>
      </c>
      <c r="BK1427" s="217">
        <f>SUM(BK1428:BK1430)</f>
        <v>0</v>
      </c>
    </row>
    <row r="1428" s="1" customFormat="1" ht="16.5" customHeight="1">
      <c r="B1428" s="45"/>
      <c r="C1428" s="220" t="s">
        <v>2325</v>
      </c>
      <c r="D1428" s="220" t="s">
        <v>170</v>
      </c>
      <c r="E1428" s="221" t="s">
        <v>2326</v>
      </c>
      <c r="F1428" s="222" t="s">
        <v>2327</v>
      </c>
      <c r="G1428" s="223" t="s">
        <v>1509</v>
      </c>
      <c r="H1428" s="224">
        <v>4</v>
      </c>
      <c r="I1428" s="225"/>
      <c r="J1428" s="226">
        <f>ROUND(I1428*H1428,2)</f>
        <v>0</v>
      </c>
      <c r="K1428" s="222" t="s">
        <v>2283</v>
      </c>
      <c r="L1428" s="71"/>
      <c r="M1428" s="227" t="s">
        <v>22</v>
      </c>
      <c r="N1428" s="228" t="s">
        <v>49</v>
      </c>
      <c r="O1428" s="46"/>
      <c r="P1428" s="229">
        <f>O1428*H1428</f>
        <v>0</v>
      </c>
      <c r="Q1428" s="229">
        <v>0.0011299999999999999</v>
      </c>
      <c r="R1428" s="229">
        <f>Q1428*H1428</f>
        <v>0.0045199999999999997</v>
      </c>
      <c r="S1428" s="229">
        <v>0</v>
      </c>
      <c r="T1428" s="230">
        <f>S1428*H1428</f>
        <v>0</v>
      </c>
      <c r="AR1428" s="23" t="s">
        <v>244</v>
      </c>
      <c r="AT1428" s="23" t="s">
        <v>170</v>
      </c>
      <c r="AU1428" s="23" t="s">
        <v>87</v>
      </c>
      <c r="AY1428" s="23" t="s">
        <v>168</v>
      </c>
      <c r="BE1428" s="231">
        <f>IF(N1428="základní",J1428,0)</f>
        <v>0</v>
      </c>
      <c r="BF1428" s="231">
        <f>IF(N1428="snížená",J1428,0)</f>
        <v>0</v>
      </c>
      <c r="BG1428" s="231">
        <f>IF(N1428="zákl. přenesená",J1428,0)</f>
        <v>0</v>
      </c>
      <c r="BH1428" s="231">
        <f>IF(N1428="sníž. přenesená",J1428,0)</f>
        <v>0</v>
      </c>
      <c r="BI1428" s="231">
        <f>IF(N1428="nulová",J1428,0)</f>
        <v>0</v>
      </c>
      <c r="BJ1428" s="23" t="s">
        <v>24</v>
      </c>
      <c r="BK1428" s="231">
        <f>ROUND(I1428*H1428,2)</f>
        <v>0</v>
      </c>
      <c r="BL1428" s="23" t="s">
        <v>244</v>
      </c>
      <c r="BM1428" s="23" t="s">
        <v>2328</v>
      </c>
    </row>
    <row r="1429" s="1" customFormat="1" ht="16.5" customHeight="1">
      <c r="B1429" s="45"/>
      <c r="C1429" s="254" t="s">
        <v>2329</v>
      </c>
      <c r="D1429" s="254" t="s">
        <v>460</v>
      </c>
      <c r="E1429" s="255" t="s">
        <v>83</v>
      </c>
      <c r="F1429" s="256" t="s">
        <v>2330</v>
      </c>
      <c r="G1429" s="257" t="s">
        <v>173</v>
      </c>
      <c r="H1429" s="258">
        <v>4</v>
      </c>
      <c r="I1429" s="259"/>
      <c r="J1429" s="260">
        <f>ROUND(I1429*H1429,2)</f>
        <v>0</v>
      </c>
      <c r="K1429" s="256" t="s">
        <v>22</v>
      </c>
      <c r="L1429" s="261"/>
      <c r="M1429" s="262" t="s">
        <v>22</v>
      </c>
      <c r="N1429" s="263" t="s">
        <v>49</v>
      </c>
      <c r="O1429" s="46"/>
      <c r="P1429" s="229">
        <f>O1429*H1429</f>
        <v>0</v>
      </c>
      <c r="Q1429" s="229">
        <v>0</v>
      </c>
      <c r="R1429" s="229">
        <f>Q1429*H1429</f>
        <v>0</v>
      </c>
      <c r="S1429" s="229">
        <v>0</v>
      </c>
      <c r="T1429" s="230">
        <f>S1429*H1429</f>
        <v>0</v>
      </c>
      <c r="AR1429" s="23" t="s">
        <v>337</v>
      </c>
      <c r="AT1429" s="23" t="s">
        <v>460</v>
      </c>
      <c r="AU1429" s="23" t="s">
        <v>87</v>
      </c>
      <c r="AY1429" s="23" t="s">
        <v>168</v>
      </c>
      <c r="BE1429" s="231">
        <f>IF(N1429="základní",J1429,0)</f>
        <v>0</v>
      </c>
      <c r="BF1429" s="231">
        <f>IF(N1429="snížená",J1429,0)</f>
        <v>0</v>
      </c>
      <c r="BG1429" s="231">
        <f>IF(N1429="zákl. přenesená",J1429,0)</f>
        <v>0</v>
      </c>
      <c r="BH1429" s="231">
        <f>IF(N1429="sníž. přenesená",J1429,0)</f>
        <v>0</v>
      </c>
      <c r="BI1429" s="231">
        <f>IF(N1429="nulová",J1429,0)</f>
        <v>0</v>
      </c>
      <c r="BJ1429" s="23" t="s">
        <v>24</v>
      </c>
      <c r="BK1429" s="231">
        <f>ROUND(I1429*H1429,2)</f>
        <v>0</v>
      </c>
      <c r="BL1429" s="23" t="s">
        <v>244</v>
      </c>
      <c r="BM1429" s="23" t="s">
        <v>2331</v>
      </c>
    </row>
    <row r="1430" s="1" customFormat="1" ht="25.5" customHeight="1">
      <c r="B1430" s="45"/>
      <c r="C1430" s="220" t="s">
        <v>2332</v>
      </c>
      <c r="D1430" s="220" t="s">
        <v>170</v>
      </c>
      <c r="E1430" s="221" t="s">
        <v>2333</v>
      </c>
      <c r="F1430" s="222" t="s">
        <v>2334</v>
      </c>
      <c r="G1430" s="223" t="s">
        <v>241</v>
      </c>
      <c r="H1430" s="224">
        <v>0.0050000000000000001</v>
      </c>
      <c r="I1430" s="225"/>
      <c r="J1430" s="226">
        <f>ROUND(I1430*H1430,2)</f>
        <v>0</v>
      </c>
      <c r="K1430" s="222" t="s">
        <v>2283</v>
      </c>
      <c r="L1430" s="71"/>
      <c r="M1430" s="227" t="s">
        <v>22</v>
      </c>
      <c r="N1430" s="228" t="s">
        <v>49</v>
      </c>
      <c r="O1430" s="46"/>
      <c r="P1430" s="229">
        <f>O1430*H1430</f>
        <v>0</v>
      </c>
      <c r="Q1430" s="229">
        <v>0</v>
      </c>
      <c r="R1430" s="229">
        <f>Q1430*H1430</f>
        <v>0</v>
      </c>
      <c r="S1430" s="229">
        <v>0</v>
      </c>
      <c r="T1430" s="230">
        <f>S1430*H1430</f>
        <v>0</v>
      </c>
      <c r="AR1430" s="23" t="s">
        <v>244</v>
      </c>
      <c r="AT1430" s="23" t="s">
        <v>170</v>
      </c>
      <c r="AU1430" s="23" t="s">
        <v>87</v>
      </c>
      <c r="AY1430" s="23" t="s">
        <v>168</v>
      </c>
      <c r="BE1430" s="231">
        <f>IF(N1430="základní",J1430,0)</f>
        <v>0</v>
      </c>
      <c r="BF1430" s="231">
        <f>IF(N1430="snížená",J1430,0)</f>
        <v>0</v>
      </c>
      <c r="BG1430" s="231">
        <f>IF(N1430="zákl. přenesená",J1430,0)</f>
        <v>0</v>
      </c>
      <c r="BH1430" s="231">
        <f>IF(N1430="sníž. přenesená",J1430,0)</f>
        <v>0</v>
      </c>
      <c r="BI1430" s="231">
        <f>IF(N1430="nulová",J1430,0)</f>
        <v>0</v>
      </c>
      <c r="BJ1430" s="23" t="s">
        <v>24</v>
      </c>
      <c r="BK1430" s="231">
        <f>ROUND(I1430*H1430,2)</f>
        <v>0</v>
      </c>
      <c r="BL1430" s="23" t="s">
        <v>244</v>
      </c>
      <c r="BM1430" s="23" t="s">
        <v>2335</v>
      </c>
    </row>
    <row r="1431" s="10" customFormat="1" ht="29.88" customHeight="1">
      <c r="B1431" s="204"/>
      <c r="C1431" s="205"/>
      <c r="D1431" s="206" t="s">
        <v>77</v>
      </c>
      <c r="E1431" s="218" t="s">
        <v>2336</v>
      </c>
      <c r="F1431" s="218" t="s">
        <v>2337</v>
      </c>
      <c r="G1431" s="205"/>
      <c r="H1431" s="205"/>
      <c r="I1431" s="208"/>
      <c r="J1431" s="219">
        <f>BK1431</f>
        <v>0</v>
      </c>
      <c r="K1431" s="205"/>
      <c r="L1431" s="210"/>
      <c r="M1431" s="211"/>
      <c r="N1431" s="212"/>
      <c r="O1431" s="212"/>
      <c r="P1431" s="213">
        <f>SUM(P1432:P1454)</f>
        <v>0</v>
      </c>
      <c r="Q1431" s="212"/>
      <c r="R1431" s="213">
        <f>SUM(R1432:R1454)</f>
        <v>1.5502599999999998</v>
      </c>
      <c r="S1431" s="212"/>
      <c r="T1431" s="214">
        <f>SUM(T1432:T1454)</f>
        <v>1.1324800000000002</v>
      </c>
      <c r="AR1431" s="215" t="s">
        <v>87</v>
      </c>
      <c r="AT1431" s="216" t="s">
        <v>77</v>
      </c>
      <c r="AU1431" s="216" t="s">
        <v>24</v>
      </c>
      <c r="AY1431" s="215" t="s">
        <v>168</v>
      </c>
      <c r="BK1431" s="217">
        <f>SUM(BK1432:BK1454)</f>
        <v>0</v>
      </c>
    </row>
    <row r="1432" s="1" customFormat="1" ht="16.5" customHeight="1">
      <c r="B1432" s="45"/>
      <c r="C1432" s="220" t="s">
        <v>2338</v>
      </c>
      <c r="D1432" s="220" t="s">
        <v>170</v>
      </c>
      <c r="E1432" s="221" t="s">
        <v>2339</v>
      </c>
      <c r="F1432" s="222" t="s">
        <v>2340</v>
      </c>
      <c r="G1432" s="223" t="s">
        <v>350</v>
      </c>
      <c r="H1432" s="224">
        <v>180</v>
      </c>
      <c r="I1432" s="225"/>
      <c r="J1432" s="226">
        <f>ROUND(I1432*H1432,2)</f>
        <v>0</v>
      </c>
      <c r="K1432" s="222" t="s">
        <v>2283</v>
      </c>
      <c r="L1432" s="71"/>
      <c r="M1432" s="227" t="s">
        <v>22</v>
      </c>
      <c r="N1432" s="228" t="s">
        <v>49</v>
      </c>
      <c r="O1432" s="46"/>
      <c r="P1432" s="229">
        <f>O1432*H1432</f>
        <v>0</v>
      </c>
      <c r="Q1432" s="229">
        <v>2.0000000000000002E-05</v>
      </c>
      <c r="R1432" s="229">
        <f>Q1432*H1432</f>
        <v>0.0036000000000000003</v>
      </c>
      <c r="S1432" s="229">
        <v>0.001</v>
      </c>
      <c r="T1432" s="230">
        <f>S1432*H1432</f>
        <v>0.17999999999999999</v>
      </c>
      <c r="AR1432" s="23" t="s">
        <v>244</v>
      </c>
      <c r="AT1432" s="23" t="s">
        <v>170</v>
      </c>
      <c r="AU1432" s="23" t="s">
        <v>87</v>
      </c>
      <c r="AY1432" s="23" t="s">
        <v>168</v>
      </c>
      <c r="BE1432" s="231">
        <f>IF(N1432="základní",J1432,0)</f>
        <v>0</v>
      </c>
      <c r="BF1432" s="231">
        <f>IF(N1432="snížená",J1432,0)</f>
        <v>0</v>
      </c>
      <c r="BG1432" s="231">
        <f>IF(N1432="zákl. přenesená",J1432,0)</f>
        <v>0</v>
      </c>
      <c r="BH1432" s="231">
        <f>IF(N1432="sníž. přenesená",J1432,0)</f>
        <v>0</v>
      </c>
      <c r="BI1432" s="231">
        <f>IF(N1432="nulová",J1432,0)</f>
        <v>0</v>
      </c>
      <c r="BJ1432" s="23" t="s">
        <v>24</v>
      </c>
      <c r="BK1432" s="231">
        <f>ROUND(I1432*H1432,2)</f>
        <v>0</v>
      </c>
      <c r="BL1432" s="23" t="s">
        <v>244</v>
      </c>
      <c r="BM1432" s="23" t="s">
        <v>2341</v>
      </c>
    </row>
    <row r="1433" s="1" customFormat="1" ht="16.5" customHeight="1">
      <c r="B1433" s="45"/>
      <c r="C1433" s="220" t="s">
        <v>2342</v>
      </c>
      <c r="D1433" s="220" t="s">
        <v>170</v>
      </c>
      <c r="E1433" s="221" t="s">
        <v>2343</v>
      </c>
      <c r="F1433" s="222" t="s">
        <v>2344</v>
      </c>
      <c r="G1433" s="223" t="s">
        <v>350</v>
      </c>
      <c r="H1433" s="224">
        <v>118</v>
      </c>
      <c r="I1433" s="225"/>
      <c r="J1433" s="226">
        <f>ROUND(I1433*H1433,2)</f>
        <v>0</v>
      </c>
      <c r="K1433" s="222" t="s">
        <v>2283</v>
      </c>
      <c r="L1433" s="71"/>
      <c r="M1433" s="227" t="s">
        <v>22</v>
      </c>
      <c r="N1433" s="228" t="s">
        <v>49</v>
      </c>
      <c r="O1433" s="46"/>
      <c r="P1433" s="229">
        <f>O1433*H1433</f>
        <v>0</v>
      </c>
      <c r="Q1433" s="229">
        <v>2.0000000000000002E-05</v>
      </c>
      <c r="R1433" s="229">
        <f>Q1433*H1433</f>
        <v>0.0023600000000000001</v>
      </c>
      <c r="S1433" s="229">
        <v>0.0032000000000000002</v>
      </c>
      <c r="T1433" s="230">
        <f>S1433*H1433</f>
        <v>0.37759999999999999</v>
      </c>
      <c r="AR1433" s="23" t="s">
        <v>244</v>
      </c>
      <c r="AT1433" s="23" t="s">
        <v>170</v>
      </c>
      <c r="AU1433" s="23" t="s">
        <v>87</v>
      </c>
      <c r="AY1433" s="23" t="s">
        <v>168</v>
      </c>
      <c r="BE1433" s="231">
        <f>IF(N1433="základní",J1433,0)</f>
        <v>0</v>
      </c>
      <c r="BF1433" s="231">
        <f>IF(N1433="snížená",J1433,0)</f>
        <v>0</v>
      </c>
      <c r="BG1433" s="231">
        <f>IF(N1433="zákl. přenesená",J1433,0)</f>
        <v>0</v>
      </c>
      <c r="BH1433" s="231">
        <f>IF(N1433="sníž. přenesená",J1433,0)</f>
        <v>0</v>
      </c>
      <c r="BI1433" s="231">
        <f>IF(N1433="nulová",J1433,0)</f>
        <v>0</v>
      </c>
      <c r="BJ1433" s="23" t="s">
        <v>24</v>
      </c>
      <c r="BK1433" s="231">
        <f>ROUND(I1433*H1433,2)</f>
        <v>0</v>
      </c>
      <c r="BL1433" s="23" t="s">
        <v>244</v>
      </c>
      <c r="BM1433" s="23" t="s">
        <v>2345</v>
      </c>
    </row>
    <row r="1434" s="1" customFormat="1" ht="16.5" customHeight="1">
      <c r="B1434" s="45"/>
      <c r="C1434" s="220" t="s">
        <v>2346</v>
      </c>
      <c r="D1434" s="220" t="s">
        <v>170</v>
      </c>
      <c r="E1434" s="221" t="s">
        <v>2347</v>
      </c>
      <c r="F1434" s="222" t="s">
        <v>2348</v>
      </c>
      <c r="G1434" s="223" t="s">
        <v>350</v>
      </c>
      <c r="H1434" s="224">
        <v>50</v>
      </c>
      <c r="I1434" s="225"/>
      <c r="J1434" s="226">
        <f>ROUND(I1434*H1434,2)</f>
        <v>0</v>
      </c>
      <c r="K1434" s="222" t="s">
        <v>2283</v>
      </c>
      <c r="L1434" s="71"/>
      <c r="M1434" s="227" t="s">
        <v>22</v>
      </c>
      <c r="N1434" s="228" t="s">
        <v>49</v>
      </c>
      <c r="O1434" s="46"/>
      <c r="P1434" s="229">
        <f>O1434*H1434</f>
        <v>0</v>
      </c>
      <c r="Q1434" s="229">
        <v>5.0000000000000002E-05</v>
      </c>
      <c r="R1434" s="229">
        <f>Q1434*H1434</f>
        <v>0.0025000000000000001</v>
      </c>
      <c r="S1434" s="229">
        <v>0.0053200000000000001</v>
      </c>
      <c r="T1434" s="230">
        <f>S1434*H1434</f>
        <v>0.26600000000000001</v>
      </c>
      <c r="AR1434" s="23" t="s">
        <v>244</v>
      </c>
      <c r="AT1434" s="23" t="s">
        <v>170</v>
      </c>
      <c r="AU1434" s="23" t="s">
        <v>87</v>
      </c>
      <c r="AY1434" s="23" t="s">
        <v>168</v>
      </c>
      <c r="BE1434" s="231">
        <f>IF(N1434="základní",J1434,0)</f>
        <v>0</v>
      </c>
      <c r="BF1434" s="231">
        <f>IF(N1434="snížená",J1434,0)</f>
        <v>0</v>
      </c>
      <c r="BG1434" s="231">
        <f>IF(N1434="zákl. přenesená",J1434,0)</f>
        <v>0</v>
      </c>
      <c r="BH1434" s="231">
        <f>IF(N1434="sníž. přenesená",J1434,0)</f>
        <v>0</v>
      </c>
      <c r="BI1434" s="231">
        <f>IF(N1434="nulová",J1434,0)</f>
        <v>0</v>
      </c>
      <c r="BJ1434" s="23" t="s">
        <v>24</v>
      </c>
      <c r="BK1434" s="231">
        <f>ROUND(I1434*H1434,2)</f>
        <v>0</v>
      </c>
      <c r="BL1434" s="23" t="s">
        <v>244</v>
      </c>
      <c r="BM1434" s="23" t="s">
        <v>2349</v>
      </c>
    </row>
    <row r="1435" s="1" customFormat="1" ht="16.5" customHeight="1">
      <c r="B1435" s="45"/>
      <c r="C1435" s="220" t="s">
        <v>2350</v>
      </c>
      <c r="D1435" s="220" t="s">
        <v>170</v>
      </c>
      <c r="E1435" s="221" t="s">
        <v>2351</v>
      </c>
      <c r="F1435" s="222" t="s">
        <v>2352</v>
      </c>
      <c r="G1435" s="223" t="s">
        <v>350</v>
      </c>
      <c r="H1435" s="224">
        <v>36</v>
      </c>
      <c r="I1435" s="225"/>
      <c r="J1435" s="226">
        <f>ROUND(I1435*H1435,2)</f>
        <v>0</v>
      </c>
      <c r="K1435" s="222" t="s">
        <v>2283</v>
      </c>
      <c r="L1435" s="71"/>
      <c r="M1435" s="227" t="s">
        <v>22</v>
      </c>
      <c r="N1435" s="228" t="s">
        <v>49</v>
      </c>
      <c r="O1435" s="46"/>
      <c r="P1435" s="229">
        <f>O1435*H1435</f>
        <v>0</v>
      </c>
      <c r="Q1435" s="229">
        <v>9.0000000000000006E-05</v>
      </c>
      <c r="R1435" s="229">
        <f>Q1435*H1435</f>
        <v>0.0032400000000000003</v>
      </c>
      <c r="S1435" s="229">
        <v>0.0085800000000000008</v>
      </c>
      <c r="T1435" s="230">
        <f>S1435*H1435</f>
        <v>0.30888000000000004</v>
      </c>
      <c r="AR1435" s="23" t="s">
        <v>244</v>
      </c>
      <c r="AT1435" s="23" t="s">
        <v>170</v>
      </c>
      <c r="AU1435" s="23" t="s">
        <v>87</v>
      </c>
      <c r="AY1435" s="23" t="s">
        <v>168</v>
      </c>
      <c r="BE1435" s="231">
        <f>IF(N1435="základní",J1435,0)</f>
        <v>0</v>
      </c>
      <c r="BF1435" s="231">
        <f>IF(N1435="snížená",J1435,0)</f>
        <v>0</v>
      </c>
      <c r="BG1435" s="231">
        <f>IF(N1435="zákl. přenesená",J1435,0)</f>
        <v>0</v>
      </c>
      <c r="BH1435" s="231">
        <f>IF(N1435="sníž. přenesená",J1435,0)</f>
        <v>0</v>
      </c>
      <c r="BI1435" s="231">
        <f>IF(N1435="nulová",J1435,0)</f>
        <v>0</v>
      </c>
      <c r="BJ1435" s="23" t="s">
        <v>24</v>
      </c>
      <c r="BK1435" s="231">
        <f>ROUND(I1435*H1435,2)</f>
        <v>0</v>
      </c>
      <c r="BL1435" s="23" t="s">
        <v>244</v>
      </c>
      <c r="BM1435" s="23" t="s">
        <v>2353</v>
      </c>
    </row>
    <row r="1436" s="1" customFormat="1" ht="25.5" customHeight="1">
      <c r="B1436" s="45"/>
      <c r="C1436" s="220" t="s">
        <v>2354</v>
      </c>
      <c r="D1436" s="220" t="s">
        <v>170</v>
      </c>
      <c r="E1436" s="221" t="s">
        <v>2355</v>
      </c>
      <c r="F1436" s="222" t="s">
        <v>2356</v>
      </c>
      <c r="G1436" s="223" t="s">
        <v>350</v>
      </c>
      <c r="H1436" s="224">
        <v>300</v>
      </c>
      <c r="I1436" s="225"/>
      <c r="J1436" s="226">
        <f>ROUND(I1436*H1436,2)</f>
        <v>0</v>
      </c>
      <c r="K1436" s="222" t="s">
        <v>2283</v>
      </c>
      <c r="L1436" s="71"/>
      <c r="M1436" s="227" t="s">
        <v>22</v>
      </c>
      <c r="N1436" s="228" t="s">
        <v>49</v>
      </c>
      <c r="O1436" s="46"/>
      <c r="P1436" s="229">
        <f>O1436*H1436</f>
        <v>0</v>
      </c>
      <c r="Q1436" s="229">
        <v>0.00148</v>
      </c>
      <c r="R1436" s="229">
        <f>Q1436*H1436</f>
        <v>0.44400000000000001</v>
      </c>
      <c r="S1436" s="229">
        <v>0</v>
      </c>
      <c r="T1436" s="230">
        <f>S1436*H1436</f>
        <v>0</v>
      </c>
      <c r="AR1436" s="23" t="s">
        <v>244</v>
      </c>
      <c r="AT1436" s="23" t="s">
        <v>170</v>
      </c>
      <c r="AU1436" s="23" t="s">
        <v>87</v>
      </c>
      <c r="AY1436" s="23" t="s">
        <v>168</v>
      </c>
      <c r="BE1436" s="231">
        <f>IF(N1436="základní",J1436,0)</f>
        <v>0</v>
      </c>
      <c r="BF1436" s="231">
        <f>IF(N1436="snížená",J1436,0)</f>
        <v>0</v>
      </c>
      <c r="BG1436" s="231">
        <f>IF(N1436="zákl. přenesená",J1436,0)</f>
        <v>0</v>
      </c>
      <c r="BH1436" s="231">
        <f>IF(N1436="sníž. přenesená",J1436,0)</f>
        <v>0</v>
      </c>
      <c r="BI1436" s="231">
        <f>IF(N1436="nulová",J1436,0)</f>
        <v>0</v>
      </c>
      <c r="BJ1436" s="23" t="s">
        <v>24</v>
      </c>
      <c r="BK1436" s="231">
        <f>ROUND(I1436*H1436,2)</f>
        <v>0</v>
      </c>
      <c r="BL1436" s="23" t="s">
        <v>244</v>
      </c>
      <c r="BM1436" s="23" t="s">
        <v>2357</v>
      </c>
    </row>
    <row r="1437" s="1" customFormat="1" ht="25.5" customHeight="1">
      <c r="B1437" s="45"/>
      <c r="C1437" s="220" t="s">
        <v>2358</v>
      </c>
      <c r="D1437" s="220" t="s">
        <v>170</v>
      </c>
      <c r="E1437" s="221" t="s">
        <v>2359</v>
      </c>
      <c r="F1437" s="222" t="s">
        <v>2360</v>
      </c>
      <c r="G1437" s="223" t="s">
        <v>350</v>
      </c>
      <c r="H1437" s="224">
        <v>52</v>
      </c>
      <c r="I1437" s="225"/>
      <c r="J1437" s="226">
        <f>ROUND(I1437*H1437,2)</f>
        <v>0</v>
      </c>
      <c r="K1437" s="222" t="s">
        <v>2283</v>
      </c>
      <c r="L1437" s="71"/>
      <c r="M1437" s="227" t="s">
        <v>22</v>
      </c>
      <c r="N1437" s="228" t="s">
        <v>49</v>
      </c>
      <c r="O1437" s="46"/>
      <c r="P1437" s="229">
        <f>O1437*H1437</f>
        <v>0</v>
      </c>
      <c r="Q1437" s="229">
        <v>0.0018799999999999999</v>
      </c>
      <c r="R1437" s="229">
        <f>Q1437*H1437</f>
        <v>0.09776</v>
      </c>
      <c r="S1437" s="229">
        <v>0</v>
      </c>
      <c r="T1437" s="230">
        <f>S1437*H1437</f>
        <v>0</v>
      </c>
      <c r="AR1437" s="23" t="s">
        <v>244</v>
      </c>
      <c r="AT1437" s="23" t="s">
        <v>170</v>
      </c>
      <c r="AU1437" s="23" t="s">
        <v>87</v>
      </c>
      <c r="AY1437" s="23" t="s">
        <v>168</v>
      </c>
      <c r="BE1437" s="231">
        <f>IF(N1437="základní",J1437,0)</f>
        <v>0</v>
      </c>
      <c r="BF1437" s="231">
        <f>IF(N1437="snížená",J1437,0)</f>
        <v>0</v>
      </c>
      <c r="BG1437" s="231">
        <f>IF(N1437="zákl. přenesená",J1437,0)</f>
        <v>0</v>
      </c>
      <c r="BH1437" s="231">
        <f>IF(N1437="sníž. přenesená",J1437,0)</f>
        <v>0</v>
      </c>
      <c r="BI1437" s="231">
        <f>IF(N1437="nulová",J1437,0)</f>
        <v>0</v>
      </c>
      <c r="BJ1437" s="23" t="s">
        <v>24</v>
      </c>
      <c r="BK1437" s="231">
        <f>ROUND(I1437*H1437,2)</f>
        <v>0</v>
      </c>
      <c r="BL1437" s="23" t="s">
        <v>244</v>
      </c>
      <c r="BM1437" s="23" t="s">
        <v>2361</v>
      </c>
    </row>
    <row r="1438" s="1" customFormat="1" ht="25.5" customHeight="1">
      <c r="B1438" s="45"/>
      <c r="C1438" s="220" t="s">
        <v>2362</v>
      </c>
      <c r="D1438" s="220" t="s">
        <v>170</v>
      </c>
      <c r="E1438" s="221" t="s">
        <v>2363</v>
      </c>
      <c r="F1438" s="222" t="s">
        <v>2364</v>
      </c>
      <c r="G1438" s="223" t="s">
        <v>350</v>
      </c>
      <c r="H1438" s="224">
        <v>25</v>
      </c>
      <c r="I1438" s="225"/>
      <c r="J1438" s="226">
        <f>ROUND(I1438*H1438,2)</f>
        <v>0</v>
      </c>
      <c r="K1438" s="222" t="s">
        <v>2283</v>
      </c>
      <c r="L1438" s="71"/>
      <c r="M1438" s="227" t="s">
        <v>22</v>
      </c>
      <c r="N1438" s="228" t="s">
        <v>49</v>
      </c>
      <c r="O1438" s="46"/>
      <c r="P1438" s="229">
        <f>O1438*H1438</f>
        <v>0</v>
      </c>
      <c r="Q1438" s="229">
        <v>0.0028400000000000001</v>
      </c>
      <c r="R1438" s="229">
        <f>Q1438*H1438</f>
        <v>0.071000000000000008</v>
      </c>
      <c r="S1438" s="229">
        <v>0</v>
      </c>
      <c r="T1438" s="230">
        <f>S1438*H1438</f>
        <v>0</v>
      </c>
      <c r="AR1438" s="23" t="s">
        <v>244</v>
      </c>
      <c r="AT1438" s="23" t="s">
        <v>170</v>
      </c>
      <c r="AU1438" s="23" t="s">
        <v>87</v>
      </c>
      <c r="AY1438" s="23" t="s">
        <v>168</v>
      </c>
      <c r="BE1438" s="231">
        <f>IF(N1438="základní",J1438,0)</f>
        <v>0</v>
      </c>
      <c r="BF1438" s="231">
        <f>IF(N1438="snížená",J1438,0)</f>
        <v>0</v>
      </c>
      <c r="BG1438" s="231">
        <f>IF(N1438="zákl. přenesená",J1438,0)</f>
        <v>0</v>
      </c>
      <c r="BH1438" s="231">
        <f>IF(N1438="sníž. přenesená",J1438,0)</f>
        <v>0</v>
      </c>
      <c r="BI1438" s="231">
        <f>IF(N1438="nulová",J1438,0)</f>
        <v>0</v>
      </c>
      <c r="BJ1438" s="23" t="s">
        <v>24</v>
      </c>
      <c r="BK1438" s="231">
        <f>ROUND(I1438*H1438,2)</f>
        <v>0</v>
      </c>
      <c r="BL1438" s="23" t="s">
        <v>244</v>
      </c>
      <c r="BM1438" s="23" t="s">
        <v>2365</v>
      </c>
    </row>
    <row r="1439" s="1" customFormat="1" ht="25.5" customHeight="1">
      <c r="B1439" s="45"/>
      <c r="C1439" s="220" t="s">
        <v>2366</v>
      </c>
      <c r="D1439" s="220" t="s">
        <v>170</v>
      </c>
      <c r="E1439" s="221" t="s">
        <v>2367</v>
      </c>
      <c r="F1439" s="222" t="s">
        <v>2368</v>
      </c>
      <c r="G1439" s="223" t="s">
        <v>350</v>
      </c>
      <c r="H1439" s="224">
        <v>65</v>
      </c>
      <c r="I1439" s="225"/>
      <c r="J1439" s="226">
        <f>ROUND(I1439*H1439,2)</f>
        <v>0</v>
      </c>
      <c r="K1439" s="222" t="s">
        <v>2283</v>
      </c>
      <c r="L1439" s="71"/>
      <c r="M1439" s="227" t="s">
        <v>22</v>
      </c>
      <c r="N1439" s="228" t="s">
        <v>49</v>
      </c>
      <c r="O1439" s="46"/>
      <c r="P1439" s="229">
        <f>O1439*H1439</f>
        <v>0</v>
      </c>
      <c r="Q1439" s="229">
        <v>0.0036600000000000001</v>
      </c>
      <c r="R1439" s="229">
        <f>Q1439*H1439</f>
        <v>0.2379</v>
      </c>
      <c r="S1439" s="229">
        <v>0</v>
      </c>
      <c r="T1439" s="230">
        <f>S1439*H1439</f>
        <v>0</v>
      </c>
      <c r="AR1439" s="23" t="s">
        <v>244</v>
      </c>
      <c r="AT1439" s="23" t="s">
        <v>170</v>
      </c>
      <c r="AU1439" s="23" t="s">
        <v>87</v>
      </c>
      <c r="AY1439" s="23" t="s">
        <v>168</v>
      </c>
      <c r="BE1439" s="231">
        <f>IF(N1439="základní",J1439,0)</f>
        <v>0</v>
      </c>
      <c r="BF1439" s="231">
        <f>IF(N1439="snížená",J1439,0)</f>
        <v>0</v>
      </c>
      <c r="BG1439" s="231">
        <f>IF(N1439="zákl. přenesená",J1439,0)</f>
        <v>0</v>
      </c>
      <c r="BH1439" s="231">
        <f>IF(N1439="sníž. přenesená",J1439,0)</f>
        <v>0</v>
      </c>
      <c r="BI1439" s="231">
        <f>IF(N1439="nulová",J1439,0)</f>
        <v>0</v>
      </c>
      <c r="BJ1439" s="23" t="s">
        <v>24</v>
      </c>
      <c r="BK1439" s="231">
        <f>ROUND(I1439*H1439,2)</f>
        <v>0</v>
      </c>
      <c r="BL1439" s="23" t="s">
        <v>244</v>
      </c>
      <c r="BM1439" s="23" t="s">
        <v>2369</v>
      </c>
    </row>
    <row r="1440" s="1" customFormat="1" ht="25.5" customHeight="1">
      <c r="B1440" s="45"/>
      <c r="C1440" s="220" t="s">
        <v>2370</v>
      </c>
      <c r="D1440" s="220" t="s">
        <v>170</v>
      </c>
      <c r="E1440" s="221" t="s">
        <v>2371</v>
      </c>
      <c r="F1440" s="222" t="s">
        <v>2372</v>
      </c>
      <c r="G1440" s="223" t="s">
        <v>350</v>
      </c>
      <c r="H1440" s="224">
        <v>60</v>
      </c>
      <c r="I1440" s="225"/>
      <c r="J1440" s="226">
        <f>ROUND(I1440*H1440,2)</f>
        <v>0</v>
      </c>
      <c r="K1440" s="222" t="s">
        <v>2283</v>
      </c>
      <c r="L1440" s="71"/>
      <c r="M1440" s="227" t="s">
        <v>22</v>
      </c>
      <c r="N1440" s="228" t="s">
        <v>49</v>
      </c>
      <c r="O1440" s="46"/>
      <c r="P1440" s="229">
        <f>O1440*H1440</f>
        <v>0</v>
      </c>
      <c r="Q1440" s="229">
        <v>0.00428</v>
      </c>
      <c r="R1440" s="229">
        <f>Q1440*H1440</f>
        <v>0.25679999999999997</v>
      </c>
      <c r="S1440" s="229">
        <v>0</v>
      </c>
      <c r="T1440" s="230">
        <f>S1440*H1440</f>
        <v>0</v>
      </c>
      <c r="AR1440" s="23" t="s">
        <v>244</v>
      </c>
      <c r="AT1440" s="23" t="s">
        <v>170</v>
      </c>
      <c r="AU1440" s="23" t="s">
        <v>87</v>
      </c>
      <c r="AY1440" s="23" t="s">
        <v>168</v>
      </c>
      <c r="BE1440" s="231">
        <f>IF(N1440="základní",J1440,0)</f>
        <v>0</v>
      </c>
      <c r="BF1440" s="231">
        <f>IF(N1440="snížená",J1440,0)</f>
        <v>0</v>
      </c>
      <c r="BG1440" s="231">
        <f>IF(N1440="zákl. přenesená",J1440,0)</f>
        <v>0</v>
      </c>
      <c r="BH1440" s="231">
        <f>IF(N1440="sníž. přenesená",J1440,0)</f>
        <v>0</v>
      </c>
      <c r="BI1440" s="231">
        <f>IF(N1440="nulová",J1440,0)</f>
        <v>0</v>
      </c>
      <c r="BJ1440" s="23" t="s">
        <v>24</v>
      </c>
      <c r="BK1440" s="231">
        <f>ROUND(I1440*H1440,2)</f>
        <v>0</v>
      </c>
      <c r="BL1440" s="23" t="s">
        <v>244</v>
      </c>
      <c r="BM1440" s="23" t="s">
        <v>2373</v>
      </c>
    </row>
    <row r="1441" s="1" customFormat="1" ht="25.5" customHeight="1">
      <c r="B1441" s="45"/>
      <c r="C1441" s="220" t="s">
        <v>2374</v>
      </c>
      <c r="D1441" s="220" t="s">
        <v>170</v>
      </c>
      <c r="E1441" s="221" t="s">
        <v>2375</v>
      </c>
      <c r="F1441" s="222" t="s">
        <v>2376</v>
      </c>
      <c r="G1441" s="223" t="s">
        <v>350</v>
      </c>
      <c r="H1441" s="224">
        <v>55</v>
      </c>
      <c r="I1441" s="225"/>
      <c r="J1441" s="226">
        <f>ROUND(I1441*H1441,2)</f>
        <v>0</v>
      </c>
      <c r="K1441" s="222" t="s">
        <v>2283</v>
      </c>
      <c r="L1441" s="71"/>
      <c r="M1441" s="227" t="s">
        <v>22</v>
      </c>
      <c r="N1441" s="228" t="s">
        <v>49</v>
      </c>
      <c r="O1441" s="46"/>
      <c r="P1441" s="229">
        <f>O1441*H1441</f>
        <v>0</v>
      </c>
      <c r="Q1441" s="229">
        <v>0.00594</v>
      </c>
      <c r="R1441" s="229">
        <f>Q1441*H1441</f>
        <v>0.32669999999999999</v>
      </c>
      <c r="S1441" s="229">
        <v>0</v>
      </c>
      <c r="T1441" s="230">
        <f>S1441*H1441</f>
        <v>0</v>
      </c>
      <c r="AR1441" s="23" t="s">
        <v>244</v>
      </c>
      <c r="AT1441" s="23" t="s">
        <v>170</v>
      </c>
      <c r="AU1441" s="23" t="s">
        <v>87</v>
      </c>
      <c r="AY1441" s="23" t="s">
        <v>168</v>
      </c>
      <c r="BE1441" s="231">
        <f>IF(N1441="základní",J1441,0)</f>
        <v>0</v>
      </c>
      <c r="BF1441" s="231">
        <f>IF(N1441="snížená",J1441,0)</f>
        <v>0</v>
      </c>
      <c r="BG1441" s="231">
        <f>IF(N1441="zákl. přenesená",J1441,0)</f>
        <v>0</v>
      </c>
      <c r="BH1441" s="231">
        <f>IF(N1441="sníž. přenesená",J1441,0)</f>
        <v>0</v>
      </c>
      <c r="BI1441" s="231">
        <f>IF(N1441="nulová",J1441,0)</f>
        <v>0</v>
      </c>
      <c r="BJ1441" s="23" t="s">
        <v>24</v>
      </c>
      <c r="BK1441" s="231">
        <f>ROUND(I1441*H1441,2)</f>
        <v>0</v>
      </c>
      <c r="BL1441" s="23" t="s">
        <v>244</v>
      </c>
      <c r="BM1441" s="23" t="s">
        <v>2377</v>
      </c>
    </row>
    <row r="1442" s="1" customFormat="1" ht="25.5" customHeight="1">
      <c r="B1442" s="45"/>
      <c r="C1442" s="220" t="s">
        <v>2378</v>
      </c>
      <c r="D1442" s="220" t="s">
        <v>170</v>
      </c>
      <c r="E1442" s="221" t="s">
        <v>2379</v>
      </c>
      <c r="F1442" s="222" t="s">
        <v>2380</v>
      </c>
      <c r="G1442" s="223" t="s">
        <v>173</v>
      </c>
      <c r="H1442" s="224">
        <v>128</v>
      </c>
      <c r="I1442" s="225"/>
      <c r="J1442" s="226">
        <f>ROUND(I1442*H1442,2)</f>
        <v>0</v>
      </c>
      <c r="K1442" s="222" t="s">
        <v>2283</v>
      </c>
      <c r="L1442" s="71"/>
      <c r="M1442" s="227" t="s">
        <v>22</v>
      </c>
      <c r="N1442" s="228" t="s">
        <v>49</v>
      </c>
      <c r="O1442" s="46"/>
      <c r="P1442" s="229">
        <f>O1442*H1442</f>
        <v>0</v>
      </c>
      <c r="Q1442" s="229">
        <v>0</v>
      </c>
      <c r="R1442" s="229">
        <f>Q1442*H1442</f>
        <v>0</v>
      </c>
      <c r="S1442" s="229">
        <v>0</v>
      </c>
      <c r="T1442" s="230">
        <f>S1442*H1442</f>
        <v>0</v>
      </c>
      <c r="AR1442" s="23" t="s">
        <v>244</v>
      </c>
      <c r="AT1442" s="23" t="s">
        <v>170</v>
      </c>
      <c r="AU1442" s="23" t="s">
        <v>87</v>
      </c>
      <c r="AY1442" s="23" t="s">
        <v>168</v>
      </c>
      <c r="BE1442" s="231">
        <f>IF(N1442="základní",J1442,0)</f>
        <v>0</v>
      </c>
      <c r="BF1442" s="231">
        <f>IF(N1442="snížená",J1442,0)</f>
        <v>0</v>
      </c>
      <c r="BG1442" s="231">
        <f>IF(N1442="zákl. přenesená",J1442,0)</f>
        <v>0</v>
      </c>
      <c r="BH1442" s="231">
        <f>IF(N1442="sníž. přenesená",J1442,0)</f>
        <v>0</v>
      </c>
      <c r="BI1442" s="231">
        <f>IF(N1442="nulová",J1442,0)</f>
        <v>0</v>
      </c>
      <c r="BJ1442" s="23" t="s">
        <v>24</v>
      </c>
      <c r="BK1442" s="231">
        <f>ROUND(I1442*H1442,2)</f>
        <v>0</v>
      </c>
      <c r="BL1442" s="23" t="s">
        <v>244</v>
      </c>
      <c r="BM1442" s="23" t="s">
        <v>2381</v>
      </c>
    </row>
    <row r="1443" s="1" customFormat="1" ht="25.5" customHeight="1">
      <c r="B1443" s="45"/>
      <c r="C1443" s="220" t="s">
        <v>2382</v>
      </c>
      <c r="D1443" s="220" t="s">
        <v>170</v>
      </c>
      <c r="E1443" s="221" t="s">
        <v>2383</v>
      </c>
      <c r="F1443" s="222" t="s">
        <v>2384</v>
      </c>
      <c r="G1443" s="223" t="s">
        <v>350</v>
      </c>
      <c r="H1443" s="224">
        <v>502</v>
      </c>
      <c r="I1443" s="225"/>
      <c r="J1443" s="226">
        <f>ROUND(I1443*H1443,2)</f>
        <v>0</v>
      </c>
      <c r="K1443" s="222" t="s">
        <v>2283</v>
      </c>
      <c r="L1443" s="71"/>
      <c r="M1443" s="227" t="s">
        <v>22</v>
      </c>
      <c r="N1443" s="228" t="s">
        <v>49</v>
      </c>
      <c r="O1443" s="46"/>
      <c r="P1443" s="229">
        <f>O1443*H1443</f>
        <v>0</v>
      </c>
      <c r="Q1443" s="229">
        <v>0</v>
      </c>
      <c r="R1443" s="229">
        <f>Q1443*H1443</f>
        <v>0</v>
      </c>
      <c r="S1443" s="229">
        <v>0</v>
      </c>
      <c r="T1443" s="230">
        <f>S1443*H1443</f>
        <v>0</v>
      </c>
      <c r="AR1443" s="23" t="s">
        <v>244</v>
      </c>
      <c r="AT1443" s="23" t="s">
        <v>170</v>
      </c>
      <c r="AU1443" s="23" t="s">
        <v>87</v>
      </c>
      <c r="AY1443" s="23" t="s">
        <v>168</v>
      </c>
      <c r="BE1443" s="231">
        <f>IF(N1443="základní",J1443,0)</f>
        <v>0</v>
      </c>
      <c r="BF1443" s="231">
        <f>IF(N1443="snížená",J1443,0)</f>
        <v>0</v>
      </c>
      <c r="BG1443" s="231">
        <f>IF(N1443="zákl. přenesená",J1443,0)</f>
        <v>0</v>
      </c>
      <c r="BH1443" s="231">
        <f>IF(N1443="sníž. přenesená",J1443,0)</f>
        <v>0</v>
      </c>
      <c r="BI1443" s="231">
        <f>IF(N1443="nulová",J1443,0)</f>
        <v>0</v>
      </c>
      <c r="BJ1443" s="23" t="s">
        <v>24</v>
      </c>
      <c r="BK1443" s="231">
        <f>ROUND(I1443*H1443,2)</f>
        <v>0</v>
      </c>
      <c r="BL1443" s="23" t="s">
        <v>244</v>
      </c>
      <c r="BM1443" s="23" t="s">
        <v>2385</v>
      </c>
    </row>
    <row r="1444" s="1" customFormat="1" ht="25.5" customHeight="1">
      <c r="B1444" s="45"/>
      <c r="C1444" s="220" t="s">
        <v>2386</v>
      </c>
      <c r="D1444" s="220" t="s">
        <v>170</v>
      </c>
      <c r="E1444" s="221" t="s">
        <v>2387</v>
      </c>
      <c r="F1444" s="222" t="s">
        <v>2388</v>
      </c>
      <c r="G1444" s="223" t="s">
        <v>350</v>
      </c>
      <c r="H1444" s="224">
        <v>55</v>
      </c>
      <c r="I1444" s="225"/>
      <c r="J1444" s="226">
        <f>ROUND(I1444*H1444,2)</f>
        <v>0</v>
      </c>
      <c r="K1444" s="222" t="s">
        <v>2283</v>
      </c>
      <c r="L1444" s="71"/>
      <c r="M1444" s="227" t="s">
        <v>22</v>
      </c>
      <c r="N1444" s="228" t="s">
        <v>49</v>
      </c>
      <c r="O1444" s="46"/>
      <c r="P1444" s="229">
        <f>O1444*H1444</f>
        <v>0</v>
      </c>
      <c r="Q1444" s="229">
        <v>0</v>
      </c>
      <c r="R1444" s="229">
        <f>Q1444*H1444</f>
        <v>0</v>
      </c>
      <c r="S1444" s="229">
        <v>0</v>
      </c>
      <c r="T1444" s="230">
        <f>S1444*H1444</f>
        <v>0</v>
      </c>
      <c r="AR1444" s="23" t="s">
        <v>244</v>
      </c>
      <c r="AT1444" s="23" t="s">
        <v>170</v>
      </c>
      <c r="AU1444" s="23" t="s">
        <v>87</v>
      </c>
      <c r="AY1444" s="23" t="s">
        <v>168</v>
      </c>
      <c r="BE1444" s="231">
        <f>IF(N1444="základní",J1444,0)</f>
        <v>0</v>
      </c>
      <c r="BF1444" s="231">
        <f>IF(N1444="snížená",J1444,0)</f>
        <v>0</v>
      </c>
      <c r="BG1444" s="231">
        <f>IF(N1444="zákl. přenesená",J1444,0)</f>
        <v>0</v>
      </c>
      <c r="BH1444" s="231">
        <f>IF(N1444="sníž. přenesená",J1444,0)</f>
        <v>0</v>
      </c>
      <c r="BI1444" s="231">
        <f>IF(N1444="nulová",J1444,0)</f>
        <v>0</v>
      </c>
      <c r="BJ1444" s="23" t="s">
        <v>24</v>
      </c>
      <c r="BK1444" s="231">
        <f>ROUND(I1444*H1444,2)</f>
        <v>0</v>
      </c>
      <c r="BL1444" s="23" t="s">
        <v>244</v>
      </c>
      <c r="BM1444" s="23" t="s">
        <v>2389</v>
      </c>
    </row>
    <row r="1445" s="1" customFormat="1" ht="25.5" customHeight="1">
      <c r="B1445" s="45"/>
      <c r="C1445" s="220" t="s">
        <v>2390</v>
      </c>
      <c r="D1445" s="220" t="s">
        <v>170</v>
      </c>
      <c r="E1445" s="221" t="s">
        <v>2391</v>
      </c>
      <c r="F1445" s="222" t="s">
        <v>2392</v>
      </c>
      <c r="G1445" s="223" t="s">
        <v>173</v>
      </c>
      <c r="H1445" s="224">
        <v>68</v>
      </c>
      <c r="I1445" s="225"/>
      <c r="J1445" s="226">
        <f>ROUND(I1445*H1445,2)</f>
        <v>0</v>
      </c>
      <c r="K1445" s="222" t="s">
        <v>2283</v>
      </c>
      <c r="L1445" s="71"/>
      <c r="M1445" s="227" t="s">
        <v>22</v>
      </c>
      <c r="N1445" s="228" t="s">
        <v>49</v>
      </c>
      <c r="O1445" s="46"/>
      <c r="P1445" s="229">
        <f>O1445*H1445</f>
        <v>0</v>
      </c>
      <c r="Q1445" s="229">
        <v>0.00125</v>
      </c>
      <c r="R1445" s="229">
        <f>Q1445*H1445</f>
        <v>0.085000000000000006</v>
      </c>
      <c r="S1445" s="229">
        <v>0</v>
      </c>
      <c r="T1445" s="230">
        <f>S1445*H1445</f>
        <v>0</v>
      </c>
      <c r="AR1445" s="23" t="s">
        <v>244</v>
      </c>
      <c r="AT1445" s="23" t="s">
        <v>170</v>
      </c>
      <c r="AU1445" s="23" t="s">
        <v>87</v>
      </c>
      <c r="AY1445" s="23" t="s">
        <v>168</v>
      </c>
      <c r="BE1445" s="231">
        <f>IF(N1445="základní",J1445,0)</f>
        <v>0</v>
      </c>
      <c r="BF1445" s="231">
        <f>IF(N1445="snížená",J1445,0)</f>
        <v>0</v>
      </c>
      <c r="BG1445" s="231">
        <f>IF(N1445="zákl. přenesená",J1445,0)</f>
        <v>0</v>
      </c>
      <c r="BH1445" s="231">
        <f>IF(N1445="sníž. přenesená",J1445,0)</f>
        <v>0</v>
      </c>
      <c r="BI1445" s="231">
        <f>IF(N1445="nulová",J1445,0)</f>
        <v>0</v>
      </c>
      <c r="BJ1445" s="23" t="s">
        <v>24</v>
      </c>
      <c r="BK1445" s="231">
        <f>ROUND(I1445*H1445,2)</f>
        <v>0</v>
      </c>
      <c r="BL1445" s="23" t="s">
        <v>244</v>
      </c>
      <c r="BM1445" s="23" t="s">
        <v>2393</v>
      </c>
    </row>
    <row r="1446" s="1" customFormat="1" ht="25.5" customHeight="1">
      <c r="B1446" s="45"/>
      <c r="C1446" s="220" t="s">
        <v>2394</v>
      </c>
      <c r="D1446" s="220" t="s">
        <v>170</v>
      </c>
      <c r="E1446" s="221" t="s">
        <v>2395</v>
      </c>
      <c r="F1446" s="222" t="s">
        <v>2396</v>
      </c>
      <c r="G1446" s="223" t="s">
        <v>173</v>
      </c>
      <c r="H1446" s="224">
        <v>2</v>
      </c>
      <c r="I1446" s="225"/>
      <c r="J1446" s="226">
        <f>ROUND(I1446*H1446,2)</f>
        <v>0</v>
      </c>
      <c r="K1446" s="222" t="s">
        <v>2283</v>
      </c>
      <c r="L1446" s="71"/>
      <c r="M1446" s="227" t="s">
        <v>22</v>
      </c>
      <c r="N1446" s="228" t="s">
        <v>49</v>
      </c>
      <c r="O1446" s="46"/>
      <c r="P1446" s="229">
        <f>O1446*H1446</f>
        <v>0</v>
      </c>
      <c r="Q1446" s="229">
        <v>0.0018799999999999999</v>
      </c>
      <c r="R1446" s="229">
        <f>Q1446*H1446</f>
        <v>0.0037599999999999999</v>
      </c>
      <c r="S1446" s="229">
        <v>0</v>
      </c>
      <c r="T1446" s="230">
        <f>S1446*H1446</f>
        <v>0</v>
      </c>
      <c r="AR1446" s="23" t="s">
        <v>244</v>
      </c>
      <c r="AT1446" s="23" t="s">
        <v>170</v>
      </c>
      <c r="AU1446" s="23" t="s">
        <v>87</v>
      </c>
      <c r="AY1446" s="23" t="s">
        <v>168</v>
      </c>
      <c r="BE1446" s="231">
        <f>IF(N1446="základní",J1446,0)</f>
        <v>0</v>
      </c>
      <c r="BF1446" s="231">
        <f>IF(N1446="snížená",J1446,0)</f>
        <v>0</v>
      </c>
      <c r="BG1446" s="231">
        <f>IF(N1446="zákl. přenesená",J1446,0)</f>
        <v>0</v>
      </c>
      <c r="BH1446" s="231">
        <f>IF(N1446="sníž. přenesená",J1446,0)</f>
        <v>0</v>
      </c>
      <c r="BI1446" s="231">
        <f>IF(N1446="nulová",J1446,0)</f>
        <v>0</v>
      </c>
      <c r="BJ1446" s="23" t="s">
        <v>24</v>
      </c>
      <c r="BK1446" s="231">
        <f>ROUND(I1446*H1446,2)</f>
        <v>0</v>
      </c>
      <c r="BL1446" s="23" t="s">
        <v>244</v>
      </c>
      <c r="BM1446" s="23" t="s">
        <v>2397</v>
      </c>
    </row>
    <row r="1447" s="1" customFormat="1" ht="25.5" customHeight="1">
      <c r="B1447" s="45"/>
      <c r="C1447" s="220" t="s">
        <v>2398</v>
      </c>
      <c r="D1447" s="220" t="s">
        <v>170</v>
      </c>
      <c r="E1447" s="221" t="s">
        <v>2399</v>
      </c>
      <c r="F1447" s="222" t="s">
        <v>2400</v>
      </c>
      <c r="G1447" s="223" t="s">
        <v>173</v>
      </c>
      <c r="H1447" s="224">
        <v>2</v>
      </c>
      <c r="I1447" s="225"/>
      <c r="J1447" s="226">
        <f>ROUND(I1447*H1447,2)</f>
        <v>0</v>
      </c>
      <c r="K1447" s="222" t="s">
        <v>2283</v>
      </c>
      <c r="L1447" s="71"/>
      <c r="M1447" s="227" t="s">
        <v>22</v>
      </c>
      <c r="N1447" s="228" t="s">
        <v>49</v>
      </c>
      <c r="O1447" s="46"/>
      <c r="P1447" s="229">
        <f>O1447*H1447</f>
        <v>0</v>
      </c>
      <c r="Q1447" s="229">
        <v>0.0021199999999999999</v>
      </c>
      <c r="R1447" s="229">
        <f>Q1447*H1447</f>
        <v>0.0042399999999999998</v>
      </c>
      <c r="S1447" s="229">
        <v>0</v>
      </c>
      <c r="T1447" s="230">
        <f>S1447*H1447</f>
        <v>0</v>
      </c>
      <c r="AR1447" s="23" t="s">
        <v>244</v>
      </c>
      <c r="AT1447" s="23" t="s">
        <v>170</v>
      </c>
      <c r="AU1447" s="23" t="s">
        <v>87</v>
      </c>
      <c r="AY1447" s="23" t="s">
        <v>168</v>
      </c>
      <c r="BE1447" s="231">
        <f>IF(N1447="základní",J1447,0)</f>
        <v>0</v>
      </c>
      <c r="BF1447" s="231">
        <f>IF(N1447="snížená",J1447,0)</f>
        <v>0</v>
      </c>
      <c r="BG1447" s="231">
        <f>IF(N1447="zákl. přenesená",J1447,0)</f>
        <v>0</v>
      </c>
      <c r="BH1447" s="231">
        <f>IF(N1447="sníž. přenesená",J1447,0)</f>
        <v>0</v>
      </c>
      <c r="BI1447" s="231">
        <f>IF(N1447="nulová",J1447,0)</f>
        <v>0</v>
      </c>
      <c r="BJ1447" s="23" t="s">
        <v>24</v>
      </c>
      <c r="BK1447" s="231">
        <f>ROUND(I1447*H1447,2)</f>
        <v>0</v>
      </c>
      <c r="BL1447" s="23" t="s">
        <v>244</v>
      </c>
      <c r="BM1447" s="23" t="s">
        <v>2401</v>
      </c>
    </row>
    <row r="1448" s="1" customFormat="1" ht="25.5" customHeight="1">
      <c r="B1448" s="45"/>
      <c r="C1448" s="220" t="s">
        <v>2402</v>
      </c>
      <c r="D1448" s="220" t="s">
        <v>170</v>
      </c>
      <c r="E1448" s="221" t="s">
        <v>2403</v>
      </c>
      <c r="F1448" s="222" t="s">
        <v>2404</v>
      </c>
      <c r="G1448" s="223" t="s">
        <v>173</v>
      </c>
      <c r="H1448" s="224">
        <v>6</v>
      </c>
      <c r="I1448" s="225"/>
      <c r="J1448" s="226">
        <f>ROUND(I1448*H1448,2)</f>
        <v>0</v>
      </c>
      <c r="K1448" s="222" t="s">
        <v>2283</v>
      </c>
      <c r="L1448" s="71"/>
      <c r="M1448" s="227" t="s">
        <v>22</v>
      </c>
      <c r="N1448" s="228" t="s">
        <v>49</v>
      </c>
      <c r="O1448" s="46"/>
      <c r="P1448" s="229">
        <f>O1448*H1448</f>
        <v>0</v>
      </c>
      <c r="Q1448" s="229">
        <v>0.00029999999999999997</v>
      </c>
      <c r="R1448" s="229">
        <f>Q1448*H1448</f>
        <v>0.0018</v>
      </c>
      <c r="S1448" s="229">
        <v>0</v>
      </c>
      <c r="T1448" s="230">
        <f>S1448*H1448</f>
        <v>0</v>
      </c>
      <c r="AR1448" s="23" t="s">
        <v>244</v>
      </c>
      <c r="AT1448" s="23" t="s">
        <v>170</v>
      </c>
      <c r="AU1448" s="23" t="s">
        <v>87</v>
      </c>
      <c r="AY1448" s="23" t="s">
        <v>168</v>
      </c>
      <c r="BE1448" s="231">
        <f>IF(N1448="základní",J1448,0)</f>
        <v>0</v>
      </c>
      <c r="BF1448" s="231">
        <f>IF(N1448="snížená",J1448,0)</f>
        <v>0</v>
      </c>
      <c r="BG1448" s="231">
        <f>IF(N1448="zákl. přenesená",J1448,0)</f>
        <v>0</v>
      </c>
      <c r="BH1448" s="231">
        <f>IF(N1448="sníž. přenesená",J1448,0)</f>
        <v>0</v>
      </c>
      <c r="BI1448" s="231">
        <f>IF(N1448="nulová",J1448,0)</f>
        <v>0</v>
      </c>
      <c r="BJ1448" s="23" t="s">
        <v>24</v>
      </c>
      <c r="BK1448" s="231">
        <f>ROUND(I1448*H1448,2)</f>
        <v>0</v>
      </c>
      <c r="BL1448" s="23" t="s">
        <v>244</v>
      </c>
      <c r="BM1448" s="23" t="s">
        <v>2405</v>
      </c>
    </row>
    <row r="1449" s="1" customFormat="1" ht="25.5" customHeight="1">
      <c r="B1449" s="45"/>
      <c r="C1449" s="220" t="s">
        <v>2406</v>
      </c>
      <c r="D1449" s="220" t="s">
        <v>170</v>
      </c>
      <c r="E1449" s="221" t="s">
        <v>2407</v>
      </c>
      <c r="F1449" s="222" t="s">
        <v>2408</v>
      </c>
      <c r="G1449" s="223" t="s">
        <v>173</v>
      </c>
      <c r="H1449" s="224">
        <v>6</v>
      </c>
      <c r="I1449" s="225"/>
      <c r="J1449" s="226">
        <f>ROUND(I1449*H1449,2)</f>
        <v>0</v>
      </c>
      <c r="K1449" s="222" t="s">
        <v>2283</v>
      </c>
      <c r="L1449" s="71"/>
      <c r="M1449" s="227" t="s">
        <v>22</v>
      </c>
      <c r="N1449" s="228" t="s">
        <v>49</v>
      </c>
      <c r="O1449" s="46"/>
      <c r="P1449" s="229">
        <f>O1449*H1449</f>
        <v>0</v>
      </c>
      <c r="Q1449" s="229">
        <v>0.00032000000000000003</v>
      </c>
      <c r="R1449" s="229">
        <f>Q1449*H1449</f>
        <v>0.0019200000000000003</v>
      </c>
      <c r="S1449" s="229">
        <v>0</v>
      </c>
      <c r="T1449" s="230">
        <f>S1449*H1449</f>
        <v>0</v>
      </c>
      <c r="AR1449" s="23" t="s">
        <v>244</v>
      </c>
      <c r="AT1449" s="23" t="s">
        <v>170</v>
      </c>
      <c r="AU1449" s="23" t="s">
        <v>87</v>
      </c>
      <c r="AY1449" s="23" t="s">
        <v>168</v>
      </c>
      <c r="BE1449" s="231">
        <f>IF(N1449="základní",J1449,0)</f>
        <v>0</v>
      </c>
      <c r="BF1449" s="231">
        <f>IF(N1449="snížená",J1449,0)</f>
        <v>0</v>
      </c>
      <c r="BG1449" s="231">
        <f>IF(N1449="zákl. přenesená",J1449,0)</f>
        <v>0</v>
      </c>
      <c r="BH1449" s="231">
        <f>IF(N1449="sníž. přenesená",J1449,0)</f>
        <v>0</v>
      </c>
      <c r="BI1449" s="231">
        <f>IF(N1449="nulová",J1449,0)</f>
        <v>0</v>
      </c>
      <c r="BJ1449" s="23" t="s">
        <v>24</v>
      </c>
      <c r="BK1449" s="231">
        <f>ROUND(I1449*H1449,2)</f>
        <v>0</v>
      </c>
      <c r="BL1449" s="23" t="s">
        <v>244</v>
      </c>
      <c r="BM1449" s="23" t="s">
        <v>2409</v>
      </c>
    </row>
    <row r="1450" s="1" customFormat="1" ht="25.5" customHeight="1">
      <c r="B1450" s="45"/>
      <c r="C1450" s="220" t="s">
        <v>2410</v>
      </c>
      <c r="D1450" s="220" t="s">
        <v>170</v>
      </c>
      <c r="E1450" s="221" t="s">
        <v>2411</v>
      </c>
      <c r="F1450" s="222" t="s">
        <v>2412</v>
      </c>
      <c r="G1450" s="223" t="s">
        <v>173</v>
      </c>
      <c r="H1450" s="224">
        <v>4</v>
      </c>
      <c r="I1450" s="225"/>
      <c r="J1450" s="226">
        <f>ROUND(I1450*H1450,2)</f>
        <v>0</v>
      </c>
      <c r="K1450" s="222" t="s">
        <v>2283</v>
      </c>
      <c r="L1450" s="71"/>
      <c r="M1450" s="227" t="s">
        <v>22</v>
      </c>
      <c r="N1450" s="228" t="s">
        <v>49</v>
      </c>
      <c r="O1450" s="46"/>
      <c r="P1450" s="229">
        <f>O1450*H1450</f>
        <v>0</v>
      </c>
      <c r="Q1450" s="229">
        <v>0.00038999999999999999</v>
      </c>
      <c r="R1450" s="229">
        <f>Q1450*H1450</f>
        <v>0.00156</v>
      </c>
      <c r="S1450" s="229">
        <v>0</v>
      </c>
      <c r="T1450" s="230">
        <f>S1450*H1450</f>
        <v>0</v>
      </c>
      <c r="AR1450" s="23" t="s">
        <v>244</v>
      </c>
      <c r="AT1450" s="23" t="s">
        <v>170</v>
      </c>
      <c r="AU1450" s="23" t="s">
        <v>87</v>
      </c>
      <c r="AY1450" s="23" t="s">
        <v>168</v>
      </c>
      <c r="BE1450" s="231">
        <f>IF(N1450="základní",J1450,0)</f>
        <v>0</v>
      </c>
      <c r="BF1450" s="231">
        <f>IF(N1450="snížená",J1450,0)</f>
        <v>0</v>
      </c>
      <c r="BG1450" s="231">
        <f>IF(N1450="zákl. přenesená",J1450,0)</f>
        <v>0</v>
      </c>
      <c r="BH1450" s="231">
        <f>IF(N1450="sníž. přenesená",J1450,0)</f>
        <v>0</v>
      </c>
      <c r="BI1450" s="231">
        <f>IF(N1450="nulová",J1450,0)</f>
        <v>0</v>
      </c>
      <c r="BJ1450" s="23" t="s">
        <v>24</v>
      </c>
      <c r="BK1450" s="231">
        <f>ROUND(I1450*H1450,2)</f>
        <v>0</v>
      </c>
      <c r="BL1450" s="23" t="s">
        <v>244</v>
      </c>
      <c r="BM1450" s="23" t="s">
        <v>2413</v>
      </c>
    </row>
    <row r="1451" s="1" customFormat="1" ht="16.5" customHeight="1">
      <c r="B1451" s="45"/>
      <c r="C1451" s="220" t="s">
        <v>2414</v>
      </c>
      <c r="D1451" s="220" t="s">
        <v>170</v>
      </c>
      <c r="E1451" s="221" t="s">
        <v>2415</v>
      </c>
      <c r="F1451" s="222" t="s">
        <v>2416</v>
      </c>
      <c r="G1451" s="223" t="s">
        <v>350</v>
      </c>
      <c r="H1451" s="224">
        <v>34</v>
      </c>
      <c r="I1451" s="225"/>
      <c r="J1451" s="226">
        <f>ROUND(I1451*H1451,2)</f>
        <v>0</v>
      </c>
      <c r="K1451" s="222" t="s">
        <v>2283</v>
      </c>
      <c r="L1451" s="71"/>
      <c r="M1451" s="227" t="s">
        <v>22</v>
      </c>
      <c r="N1451" s="228" t="s">
        <v>49</v>
      </c>
      <c r="O1451" s="46"/>
      <c r="P1451" s="229">
        <f>O1451*H1451</f>
        <v>0</v>
      </c>
      <c r="Q1451" s="229">
        <v>0.00018000000000000001</v>
      </c>
      <c r="R1451" s="229">
        <f>Q1451*H1451</f>
        <v>0.0061200000000000004</v>
      </c>
      <c r="S1451" s="229">
        <v>0</v>
      </c>
      <c r="T1451" s="230">
        <f>S1451*H1451</f>
        <v>0</v>
      </c>
      <c r="AR1451" s="23" t="s">
        <v>244</v>
      </c>
      <c r="AT1451" s="23" t="s">
        <v>170</v>
      </c>
      <c r="AU1451" s="23" t="s">
        <v>87</v>
      </c>
      <c r="AY1451" s="23" t="s">
        <v>168</v>
      </c>
      <c r="BE1451" s="231">
        <f>IF(N1451="základní",J1451,0)</f>
        <v>0</v>
      </c>
      <c r="BF1451" s="231">
        <f>IF(N1451="snížená",J1451,0)</f>
        <v>0</v>
      </c>
      <c r="BG1451" s="231">
        <f>IF(N1451="zákl. přenesená",J1451,0)</f>
        <v>0</v>
      </c>
      <c r="BH1451" s="231">
        <f>IF(N1451="sníž. přenesená",J1451,0)</f>
        <v>0</v>
      </c>
      <c r="BI1451" s="231">
        <f>IF(N1451="nulová",J1451,0)</f>
        <v>0</v>
      </c>
      <c r="BJ1451" s="23" t="s">
        <v>24</v>
      </c>
      <c r="BK1451" s="231">
        <f>ROUND(I1451*H1451,2)</f>
        <v>0</v>
      </c>
      <c r="BL1451" s="23" t="s">
        <v>244</v>
      </c>
      <c r="BM1451" s="23" t="s">
        <v>2417</v>
      </c>
    </row>
    <row r="1452" s="1" customFormat="1" ht="16.5" customHeight="1">
      <c r="B1452" s="45"/>
      <c r="C1452" s="254" t="s">
        <v>2418</v>
      </c>
      <c r="D1452" s="254" t="s">
        <v>460</v>
      </c>
      <c r="E1452" s="255" t="s">
        <v>88</v>
      </c>
      <c r="F1452" s="256" t="s">
        <v>2419</v>
      </c>
      <c r="G1452" s="257" t="s">
        <v>173</v>
      </c>
      <c r="H1452" s="258">
        <v>6</v>
      </c>
      <c r="I1452" s="259"/>
      <c r="J1452" s="260">
        <f>ROUND(I1452*H1452,2)</f>
        <v>0</v>
      </c>
      <c r="K1452" s="256" t="s">
        <v>22</v>
      </c>
      <c r="L1452" s="261"/>
      <c r="M1452" s="262" t="s">
        <v>22</v>
      </c>
      <c r="N1452" s="263" t="s">
        <v>49</v>
      </c>
      <c r="O1452" s="46"/>
      <c r="P1452" s="229">
        <f>O1452*H1452</f>
        <v>0</v>
      </c>
      <c r="Q1452" s="229">
        <v>0</v>
      </c>
      <c r="R1452" s="229">
        <f>Q1452*H1452</f>
        <v>0</v>
      </c>
      <c r="S1452" s="229">
        <v>0</v>
      </c>
      <c r="T1452" s="230">
        <f>S1452*H1452</f>
        <v>0</v>
      </c>
      <c r="AR1452" s="23" t="s">
        <v>337</v>
      </c>
      <c r="AT1452" s="23" t="s">
        <v>460</v>
      </c>
      <c r="AU1452" s="23" t="s">
        <v>87</v>
      </c>
      <c r="AY1452" s="23" t="s">
        <v>168</v>
      </c>
      <c r="BE1452" s="231">
        <f>IF(N1452="základní",J1452,0)</f>
        <v>0</v>
      </c>
      <c r="BF1452" s="231">
        <f>IF(N1452="snížená",J1452,0)</f>
        <v>0</v>
      </c>
      <c r="BG1452" s="231">
        <f>IF(N1452="zákl. přenesená",J1452,0)</f>
        <v>0</v>
      </c>
      <c r="BH1452" s="231">
        <f>IF(N1452="sníž. přenesená",J1452,0)</f>
        <v>0</v>
      </c>
      <c r="BI1452" s="231">
        <f>IF(N1452="nulová",J1452,0)</f>
        <v>0</v>
      </c>
      <c r="BJ1452" s="23" t="s">
        <v>24</v>
      </c>
      <c r="BK1452" s="231">
        <f>ROUND(I1452*H1452,2)</f>
        <v>0</v>
      </c>
      <c r="BL1452" s="23" t="s">
        <v>244</v>
      </c>
      <c r="BM1452" s="23" t="s">
        <v>2420</v>
      </c>
    </row>
    <row r="1453" s="1" customFormat="1" ht="16.5" customHeight="1">
      <c r="B1453" s="45"/>
      <c r="C1453" s="220" t="s">
        <v>2421</v>
      </c>
      <c r="D1453" s="220" t="s">
        <v>170</v>
      </c>
      <c r="E1453" s="221" t="s">
        <v>2422</v>
      </c>
      <c r="F1453" s="222" t="s">
        <v>2423</v>
      </c>
      <c r="G1453" s="223" t="s">
        <v>350</v>
      </c>
      <c r="H1453" s="224">
        <v>34</v>
      </c>
      <c r="I1453" s="225"/>
      <c r="J1453" s="226">
        <f>ROUND(I1453*H1453,2)</f>
        <v>0</v>
      </c>
      <c r="K1453" s="222" t="s">
        <v>2283</v>
      </c>
      <c r="L1453" s="71"/>
      <c r="M1453" s="227" t="s">
        <v>22</v>
      </c>
      <c r="N1453" s="228" t="s">
        <v>49</v>
      </c>
      <c r="O1453" s="46"/>
      <c r="P1453" s="229">
        <f>O1453*H1453</f>
        <v>0</v>
      </c>
      <c r="Q1453" s="229">
        <v>0</v>
      </c>
      <c r="R1453" s="229">
        <f>Q1453*H1453</f>
        <v>0</v>
      </c>
      <c r="S1453" s="229">
        <v>0</v>
      </c>
      <c r="T1453" s="230">
        <f>S1453*H1453</f>
        <v>0</v>
      </c>
      <c r="AR1453" s="23" t="s">
        <v>244</v>
      </c>
      <c r="AT1453" s="23" t="s">
        <v>170</v>
      </c>
      <c r="AU1453" s="23" t="s">
        <v>87</v>
      </c>
      <c r="AY1453" s="23" t="s">
        <v>168</v>
      </c>
      <c r="BE1453" s="231">
        <f>IF(N1453="základní",J1453,0)</f>
        <v>0</v>
      </c>
      <c r="BF1453" s="231">
        <f>IF(N1453="snížená",J1453,0)</f>
        <v>0</v>
      </c>
      <c r="BG1453" s="231">
        <f>IF(N1453="zákl. přenesená",J1453,0)</f>
        <v>0</v>
      </c>
      <c r="BH1453" s="231">
        <f>IF(N1453="sníž. přenesená",J1453,0)</f>
        <v>0</v>
      </c>
      <c r="BI1453" s="231">
        <f>IF(N1453="nulová",J1453,0)</f>
        <v>0</v>
      </c>
      <c r="BJ1453" s="23" t="s">
        <v>24</v>
      </c>
      <c r="BK1453" s="231">
        <f>ROUND(I1453*H1453,2)</f>
        <v>0</v>
      </c>
      <c r="BL1453" s="23" t="s">
        <v>244</v>
      </c>
      <c r="BM1453" s="23" t="s">
        <v>2424</v>
      </c>
    </row>
    <row r="1454" s="1" customFormat="1" ht="38.25" customHeight="1">
      <c r="B1454" s="45"/>
      <c r="C1454" s="220" t="s">
        <v>2425</v>
      </c>
      <c r="D1454" s="220" t="s">
        <v>170</v>
      </c>
      <c r="E1454" s="221" t="s">
        <v>2426</v>
      </c>
      <c r="F1454" s="222" t="s">
        <v>2427</v>
      </c>
      <c r="G1454" s="223" t="s">
        <v>241</v>
      </c>
      <c r="H1454" s="224">
        <v>1.55</v>
      </c>
      <c r="I1454" s="225"/>
      <c r="J1454" s="226">
        <f>ROUND(I1454*H1454,2)</f>
        <v>0</v>
      </c>
      <c r="K1454" s="222" t="s">
        <v>2283</v>
      </c>
      <c r="L1454" s="71"/>
      <c r="M1454" s="227" t="s">
        <v>22</v>
      </c>
      <c r="N1454" s="228" t="s">
        <v>49</v>
      </c>
      <c r="O1454" s="46"/>
      <c r="P1454" s="229">
        <f>O1454*H1454</f>
        <v>0</v>
      </c>
      <c r="Q1454" s="229">
        <v>0</v>
      </c>
      <c r="R1454" s="229">
        <f>Q1454*H1454</f>
        <v>0</v>
      </c>
      <c r="S1454" s="229">
        <v>0</v>
      </c>
      <c r="T1454" s="230">
        <f>S1454*H1454</f>
        <v>0</v>
      </c>
      <c r="AR1454" s="23" t="s">
        <v>244</v>
      </c>
      <c r="AT1454" s="23" t="s">
        <v>170</v>
      </c>
      <c r="AU1454" s="23" t="s">
        <v>87</v>
      </c>
      <c r="AY1454" s="23" t="s">
        <v>168</v>
      </c>
      <c r="BE1454" s="231">
        <f>IF(N1454="základní",J1454,0)</f>
        <v>0</v>
      </c>
      <c r="BF1454" s="231">
        <f>IF(N1454="snížená",J1454,0)</f>
        <v>0</v>
      </c>
      <c r="BG1454" s="231">
        <f>IF(N1454="zákl. přenesená",J1454,0)</f>
        <v>0</v>
      </c>
      <c r="BH1454" s="231">
        <f>IF(N1454="sníž. přenesená",J1454,0)</f>
        <v>0</v>
      </c>
      <c r="BI1454" s="231">
        <f>IF(N1454="nulová",J1454,0)</f>
        <v>0</v>
      </c>
      <c r="BJ1454" s="23" t="s">
        <v>24</v>
      </c>
      <c r="BK1454" s="231">
        <f>ROUND(I1454*H1454,2)</f>
        <v>0</v>
      </c>
      <c r="BL1454" s="23" t="s">
        <v>244</v>
      </c>
      <c r="BM1454" s="23" t="s">
        <v>2428</v>
      </c>
    </row>
    <row r="1455" s="10" customFormat="1" ht="29.88" customHeight="1">
      <c r="B1455" s="204"/>
      <c r="C1455" s="205"/>
      <c r="D1455" s="206" t="s">
        <v>77</v>
      </c>
      <c r="E1455" s="218" t="s">
        <v>2429</v>
      </c>
      <c r="F1455" s="218" t="s">
        <v>2430</v>
      </c>
      <c r="G1455" s="205"/>
      <c r="H1455" s="205"/>
      <c r="I1455" s="208"/>
      <c r="J1455" s="219">
        <f>BK1455</f>
        <v>0</v>
      </c>
      <c r="K1455" s="205"/>
      <c r="L1455" s="210"/>
      <c r="M1455" s="211"/>
      <c r="N1455" s="212"/>
      <c r="O1455" s="212"/>
      <c r="P1455" s="213">
        <f>SUM(P1456:P1473)</f>
        <v>0</v>
      </c>
      <c r="Q1455" s="212"/>
      <c r="R1455" s="213">
        <f>SUM(R1456:R1473)</f>
        <v>0.10284000000000002</v>
      </c>
      <c r="S1455" s="212"/>
      <c r="T1455" s="214">
        <f>SUM(T1456:T1473)</f>
        <v>0.08660000000000001</v>
      </c>
      <c r="AR1455" s="215" t="s">
        <v>87</v>
      </c>
      <c r="AT1455" s="216" t="s">
        <v>77</v>
      </c>
      <c r="AU1455" s="216" t="s">
        <v>24</v>
      </c>
      <c r="AY1455" s="215" t="s">
        <v>168</v>
      </c>
      <c r="BK1455" s="217">
        <f>SUM(BK1456:BK1473)</f>
        <v>0</v>
      </c>
    </row>
    <row r="1456" s="1" customFormat="1" ht="25.5" customHeight="1">
      <c r="B1456" s="45"/>
      <c r="C1456" s="220" t="s">
        <v>2431</v>
      </c>
      <c r="D1456" s="220" t="s">
        <v>170</v>
      </c>
      <c r="E1456" s="221" t="s">
        <v>2432</v>
      </c>
      <c r="F1456" s="222" t="s">
        <v>2433</v>
      </c>
      <c r="G1456" s="223" t="s">
        <v>1509</v>
      </c>
      <c r="H1456" s="224">
        <v>2</v>
      </c>
      <c r="I1456" s="225"/>
      <c r="J1456" s="226">
        <f>ROUND(I1456*H1456,2)</f>
        <v>0</v>
      </c>
      <c r="K1456" s="222" t="s">
        <v>2283</v>
      </c>
      <c r="L1456" s="71"/>
      <c r="M1456" s="227" t="s">
        <v>22</v>
      </c>
      <c r="N1456" s="228" t="s">
        <v>49</v>
      </c>
      <c r="O1456" s="46"/>
      <c r="P1456" s="229">
        <f>O1456*H1456</f>
        <v>0</v>
      </c>
      <c r="Q1456" s="229">
        <v>0.017350000000000001</v>
      </c>
      <c r="R1456" s="229">
        <f>Q1456*H1456</f>
        <v>0.034700000000000002</v>
      </c>
      <c r="S1456" s="229">
        <v>0</v>
      </c>
      <c r="T1456" s="230">
        <f>S1456*H1456</f>
        <v>0</v>
      </c>
      <c r="AR1456" s="23" t="s">
        <v>244</v>
      </c>
      <c r="AT1456" s="23" t="s">
        <v>170</v>
      </c>
      <c r="AU1456" s="23" t="s">
        <v>87</v>
      </c>
      <c r="AY1456" s="23" t="s">
        <v>168</v>
      </c>
      <c r="BE1456" s="231">
        <f>IF(N1456="základní",J1456,0)</f>
        <v>0</v>
      </c>
      <c r="BF1456" s="231">
        <f>IF(N1456="snížená",J1456,0)</f>
        <v>0</v>
      </c>
      <c r="BG1456" s="231">
        <f>IF(N1456="zákl. přenesená",J1456,0)</f>
        <v>0</v>
      </c>
      <c r="BH1456" s="231">
        <f>IF(N1456="sníž. přenesená",J1456,0)</f>
        <v>0</v>
      </c>
      <c r="BI1456" s="231">
        <f>IF(N1456="nulová",J1456,0)</f>
        <v>0</v>
      </c>
      <c r="BJ1456" s="23" t="s">
        <v>24</v>
      </c>
      <c r="BK1456" s="231">
        <f>ROUND(I1456*H1456,2)</f>
        <v>0</v>
      </c>
      <c r="BL1456" s="23" t="s">
        <v>244</v>
      </c>
      <c r="BM1456" s="23" t="s">
        <v>2434</v>
      </c>
    </row>
    <row r="1457" s="1" customFormat="1" ht="16.5" customHeight="1">
      <c r="B1457" s="45"/>
      <c r="C1457" s="220" t="s">
        <v>2435</v>
      </c>
      <c r="D1457" s="220" t="s">
        <v>170</v>
      </c>
      <c r="E1457" s="221" t="s">
        <v>2436</v>
      </c>
      <c r="F1457" s="222" t="s">
        <v>2437</v>
      </c>
      <c r="G1457" s="223" t="s">
        <v>173</v>
      </c>
      <c r="H1457" s="224">
        <v>80</v>
      </c>
      <c r="I1457" s="225"/>
      <c r="J1457" s="226">
        <f>ROUND(I1457*H1457,2)</f>
        <v>0</v>
      </c>
      <c r="K1457" s="222" t="s">
        <v>2283</v>
      </c>
      <c r="L1457" s="71"/>
      <c r="M1457" s="227" t="s">
        <v>22</v>
      </c>
      <c r="N1457" s="228" t="s">
        <v>49</v>
      </c>
      <c r="O1457" s="46"/>
      <c r="P1457" s="229">
        <f>O1457*H1457</f>
        <v>0</v>
      </c>
      <c r="Q1457" s="229">
        <v>9.0000000000000006E-05</v>
      </c>
      <c r="R1457" s="229">
        <f>Q1457*H1457</f>
        <v>0.0072000000000000007</v>
      </c>
      <c r="S1457" s="229">
        <v>0.00044999999999999999</v>
      </c>
      <c r="T1457" s="230">
        <f>S1457*H1457</f>
        <v>0.035999999999999997</v>
      </c>
      <c r="AR1457" s="23" t="s">
        <v>244</v>
      </c>
      <c r="AT1457" s="23" t="s">
        <v>170</v>
      </c>
      <c r="AU1457" s="23" t="s">
        <v>87</v>
      </c>
      <c r="AY1457" s="23" t="s">
        <v>168</v>
      </c>
      <c r="BE1457" s="231">
        <f>IF(N1457="základní",J1457,0)</f>
        <v>0</v>
      </c>
      <c r="BF1457" s="231">
        <f>IF(N1457="snížená",J1457,0)</f>
        <v>0</v>
      </c>
      <c r="BG1457" s="231">
        <f>IF(N1457="zákl. přenesená",J1457,0)</f>
        <v>0</v>
      </c>
      <c r="BH1457" s="231">
        <f>IF(N1457="sníž. přenesená",J1457,0)</f>
        <v>0</v>
      </c>
      <c r="BI1457" s="231">
        <f>IF(N1457="nulová",J1457,0)</f>
        <v>0</v>
      </c>
      <c r="BJ1457" s="23" t="s">
        <v>24</v>
      </c>
      <c r="BK1457" s="231">
        <f>ROUND(I1457*H1457,2)</f>
        <v>0</v>
      </c>
      <c r="BL1457" s="23" t="s">
        <v>244</v>
      </c>
      <c r="BM1457" s="23" t="s">
        <v>2438</v>
      </c>
    </row>
    <row r="1458" s="1" customFormat="1" ht="16.5" customHeight="1">
      <c r="B1458" s="45"/>
      <c r="C1458" s="220" t="s">
        <v>2439</v>
      </c>
      <c r="D1458" s="220" t="s">
        <v>170</v>
      </c>
      <c r="E1458" s="221" t="s">
        <v>2440</v>
      </c>
      <c r="F1458" s="222" t="s">
        <v>2441</v>
      </c>
      <c r="G1458" s="223" t="s">
        <v>173</v>
      </c>
      <c r="H1458" s="224">
        <v>46</v>
      </c>
      <c r="I1458" s="225"/>
      <c r="J1458" s="226">
        <f>ROUND(I1458*H1458,2)</f>
        <v>0</v>
      </c>
      <c r="K1458" s="222" t="s">
        <v>2283</v>
      </c>
      <c r="L1458" s="71"/>
      <c r="M1458" s="227" t="s">
        <v>22</v>
      </c>
      <c r="N1458" s="228" t="s">
        <v>49</v>
      </c>
      <c r="O1458" s="46"/>
      <c r="P1458" s="229">
        <f>O1458*H1458</f>
        <v>0</v>
      </c>
      <c r="Q1458" s="229">
        <v>0.00012999999999999999</v>
      </c>
      <c r="R1458" s="229">
        <f>Q1458*H1458</f>
        <v>0.0059799999999999992</v>
      </c>
      <c r="S1458" s="229">
        <v>0.0011000000000000001</v>
      </c>
      <c r="T1458" s="230">
        <f>S1458*H1458</f>
        <v>0.050600000000000006</v>
      </c>
      <c r="AR1458" s="23" t="s">
        <v>244</v>
      </c>
      <c r="AT1458" s="23" t="s">
        <v>170</v>
      </c>
      <c r="AU1458" s="23" t="s">
        <v>87</v>
      </c>
      <c r="AY1458" s="23" t="s">
        <v>168</v>
      </c>
      <c r="BE1458" s="231">
        <f>IF(N1458="základní",J1458,0)</f>
        <v>0</v>
      </c>
      <c r="BF1458" s="231">
        <f>IF(N1458="snížená",J1458,0)</f>
        <v>0</v>
      </c>
      <c r="BG1458" s="231">
        <f>IF(N1458="zákl. přenesená",J1458,0)</f>
        <v>0</v>
      </c>
      <c r="BH1458" s="231">
        <f>IF(N1458="sníž. přenesená",J1458,0)</f>
        <v>0</v>
      </c>
      <c r="BI1458" s="231">
        <f>IF(N1458="nulová",J1458,0)</f>
        <v>0</v>
      </c>
      <c r="BJ1458" s="23" t="s">
        <v>24</v>
      </c>
      <c r="BK1458" s="231">
        <f>ROUND(I1458*H1458,2)</f>
        <v>0</v>
      </c>
      <c r="BL1458" s="23" t="s">
        <v>244</v>
      </c>
      <c r="BM1458" s="23" t="s">
        <v>2442</v>
      </c>
    </row>
    <row r="1459" s="1" customFormat="1" ht="16.5" customHeight="1">
      <c r="B1459" s="45"/>
      <c r="C1459" s="220" t="s">
        <v>2443</v>
      </c>
      <c r="D1459" s="220" t="s">
        <v>170</v>
      </c>
      <c r="E1459" s="221" t="s">
        <v>2444</v>
      </c>
      <c r="F1459" s="222" t="s">
        <v>2445</v>
      </c>
      <c r="G1459" s="223" t="s">
        <v>173</v>
      </c>
      <c r="H1459" s="224">
        <v>68</v>
      </c>
      <c r="I1459" s="225"/>
      <c r="J1459" s="226">
        <f>ROUND(I1459*H1459,2)</f>
        <v>0</v>
      </c>
      <c r="K1459" s="222" t="s">
        <v>2283</v>
      </c>
      <c r="L1459" s="71"/>
      <c r="M1459" s="227" t="s">
        <v>22</v>
      </c>
      <c r="N1459" s="228" t="s">
        <v>49</v>
      </c>
      <c r="O1459" s="46"/>
      <c r="P1459" s="229">
        <f>O1459*H1459</f>
        <v>0</v>
      </c>
      <c r="Q1459" s="229">
        <v>3.0000000000000001E-05</v>
      </c>
      <c r="R1459" s="229">
        <f>Q1459*H1459</f>
        <v>0.0020400000000000001</v>
      </c>
      <c r="S1459" s="229">
        <v>0</v>
      </c>
      <c r="T1459" s="230">
        <f>S1459*H1459</f>
        <v>0</v>
      </c>
      <c r="AR1459" s="23" t="s">
        <v>244</v>
      </c>
      <c r="AT1459" s="23" t="s">
        <v>170</v>
      </c>
      <c r="AU1459" s="23" t="s">
        <v>87</v>
      </c>
      <c r="AY1459" s="23" t="s">
        <v>168</v>
      </c>
      <c r="BE1459" s="231">
        <f>IF(N1459="základní",J1459,0)</f>
        <v>0</v>
      </c>
      <c r="BF1459" s="231">
        <f>IF(N1459="snížená",J1459,0)</f>
        <v>0</v>
      </c>
      <c r="BG1459" s="231">
        <f>IF(N1459="zákl. přenesená",J1459,0)</f>
        <v>0</v>
      </c>
      <c r="BH1459" s="231">
        <f>IF(N1459="sníž. přenesená",J1459,0)</f>
        <v>0</v>
      </c>
      <c r="BI1459" s="231">
        <f>IF(N1459="nulová",J1459,0)</f>
        <v>0</v>
      </c>
      <c r="BJ1459" s="23" t="s">
        <v>24</v>
      </c>
      <c r="BK1459" s="231">
        <f>ROUND(I1459*H1459,2)</f>
        <v>0</v>
      </c>
      <c r="BL1459" s="23" t="s">
        <v>244</v>
      </c>
      <c r="BM1459" s="23" t="s">
        <v>2446</v>
      </c>
    </row>
    <row r="1460" s="1" customFormat="1" ht="16.5" customHeight="1">
      <c r="B1460" s="45"/>
      <c r="C1460" s="220" t="s">
        <v>2447</v>
      </c>
      <c r="D1460" s="220" t="s">
        <v>170</v>
      </c>
      <c r="E1460" s="221" t="s">
        <v>2448</v>
      </c>
      <c r="F1460" s="222" t="s">
        <v>2449</v>
      </c>
      <c r="G1460" s="223" t="s">
        <v>173</v>
      </c>
      <c r="H1460" s="224">
        <v>133</v>
      </c>
      <c r="I1460" s="225"/>
      <c r="J1460" s="226">
        <f>ROUND(I1460*H1460,2)</f>
        <v>0</v>
      </c>
      <c r="K1460" s="222" t="s">
        <v>2283</v>
      </c>
      <c r="L1460" s="71"/>
      <c r="M1460" s="227" t="s">
        <v>22</v>
      </c>
      <c r="N1460" s="228" t="s">
        <v>49</v>
      </c>
      <c r="O1460" s="46"/>
      <c r="P1460" s="229">
        <f>O1460*H1460</f>
        <v>0</v>
      </c>
      <c r="Q1460" s="229">
        <v>8.0000000000000007E-05</v>
      </c>
      <c r="R1460" s="229">
        <f>Q1460*H1460</f>
        <v>0.01064</v>
      </c>
      <c r="S1460" s="229">
        <v>0</v>
      </c>
      <c r="T1460" s="230">
        <f>S1460*H1460</f>
        <v>0</v>
      </c>
      <c r="AR1460" s="23" t="s">
        <v>244</v>
      </c>
      <c r="AT1460" s="23" t="s">
        <v>170</v>
      </c>
      <c r="AU1460" s="23" t="s">
        <v>87</v>
      </c>
      <c r="AY1460" s="23" t="s">
        <v>168</v>
      </c>
      <c r="BE1460" s="231">
        <f>IF(N1460="základní",J1460,0)</f>
        <v>0</v>
      </c>
      <c r="BF1460" s="231">
        <f>IF(N1460="snížená",J1460,0)</f>
        <v>0</v>
      </c>
      <c r="BG1460" s="231">
        <f>IF(N1460="zákl. přenesená",J1460,0)</f>
        <v>0</v>
      </c>
      <c r="BH1460" s="231">
        <f>IF(N1460="sníž. přenesená",J1460,0)</f>
        <v>0</v>
      </c>
      <c r="BI1460" s="231">
        <f>IF(N1460="nulová",J1460,0)</f>
        <v>0</v>
      </c>
      <c r="BJ1460" s="23" t="s">
        <v>24</v>
      </c>
      <c r="BK1460" s="231">
        <f>ROUND(I1460*H1460,2)</f>
        <v>0</v>
      </c>
      <c r="BL1460" s="23" t="s">
        <v>244</v>
      </c>
      <c r="BM1460" s="23" t="s">
        <v>2450</v>
      </c>
    </row>
    <row r="1461" s="1" customFormat="1" ht="16.5" customHeight="1">
      <c r="B1461" s="45"/>
      <c r="C1461" s="220" t="s">
        <v>2451</v>
      </c>
      <c r="D1461" s="220" t="s">
        <v>170</v>
      </c>
      <c r="E1461" s="221" t="s">
        <v>2452</v>
      </c>
      <c r="F1461" s="222" t="s">
        <v>2453</v>
      </c>
      <c r="G1461" s="223" t="s">
        <v>173</v>
      </c>
      <c r="H1461" s="224">
        <v>14</v>
      </c>
      <c r="I1461" s="225"/>
      <c r="J1461" s="226">
        <f>ROUND(I1461*H1461,2)</f>
        <v>0</v>
      </c>
      <c r="K1461" s="222" t="s">
        <v>2283</v>
      </c>
      <c r="L1461" s="71"/>
      <c r="M1461" s="227" t="s">
        <v>22</v>
      </c>
      <c r="N1461" s="228" t="s">
        <v>49</v>
      </c>
      <c r="O1461" s="46"/>
      <c r="P1461" s="229">
        <f>O1461*H1461</f>
        <v>0</v>
      </c>
      <c r="Q1461" s="229">
        <v>0.00022000000000000001</v>
      </c>
      <c r="R1461" s="229">
        <f>Q1461*H1461</f>
        <v>0.0030800000000000003</v>
      </c>
      <c r="S1461" s="229">
        <v>0</v>
      </c>
      <c r="T1461" s="230">
        <f>S1461*H1461</f>
        <v>0</v>
      </c>
      <c r="AR1461" s="23" t="s">
        <v>244</v>
      </c>
      <c r="AT1461" s="23" t="s">
        <v>170</v>
      </c>
      <c r="AU1461" s="23" t="s">
        <v>87</v>
      </c>
      <c r="AY1461" s="23" t="s">
        <v>168</v>
      </c>
      <c r="BE1461" s="231">
        <f>IF(N1461="základní",J1461,0)</f>
        <v>0</v>
      </c>
      <c r="BF1461" s="231">
        <f>IF(N1461="snížená",J1461,0)</f>
        <v>0</v>
      </c>
      <c r="BG1461" s="231">
        <f>IF(N1461="zákl. přenesená",J1461,0)</f>
        <v>0</v>
      </c>
      <c r="BH1461" s="231">
        <f>IF(N1461="sníž. přenesená",J1461,0)</f>
        <v>0</v>
      </c>
      <c r="BI1461" s="231">
        <f>IF(N1461="nulová",J1461,0)</f>
        <v>0</v>
      </c>
      <c r="BJ1461" s="23" t="s">
        <v>24</v>
      </c>
      <c r="BK1461" s="231">
        <f>ROUND(I1461*H1461,2)</f>
        <v>0</v>
      </c>
      <c r="BL1461" s="23" t="s">
        <v>244</v>
      </c>
      <c r="BM1461" s="23" t="s">
        <v>2454</v>
      </c>
    </row>
    <row r="1462" s="1" customFormat="1" ht="25.5" customHeight="1">
      <c r="B1462" s="45"/>
      <c r="C1462" s="220" t="s">
        <v>2455</v>
      </c>
      <c r="D1462" s="220" t="s">
        <v>170</v>
      </c>
      <c r="E1462" s="221" t="s">
        <v>2456</v>
      </c>
      <c r="F1462" s="222" t="s">
        <v>2457</v>
      </c>
      <c r="G1462" s="223" t="s">
        <v>173</v>
      </c>
      <c r="H1462" s="224">
        <v>6</v>
      </c>
      <c r="I1462" s="225"/>
      <c r="J1462" s="226">
        <f>ROUND(I1462*H1462,2)</f>
        <v>0</v>
      </c>
      <c r="K1462" s="222" t="s">
        <v>2283</v>
      </c>
      <c r="L1462" s="71"/>
      <c r="M1462" s="227" t="s">
        <v>22</v>
      </c>
      <c r="N1462" s="228" t="s">
        <v>49</v>
      </c>
      <c r="O1462" s="46"/>
      <c r="P1462" s="229">
        <f>O1462*H1462</f>
        <v>0</v>
      </c>
      <c r="Q1462" s="229">
        <v>0.00021000000000000001</v>
      </c>
      <c r="R1462" s="229">
        <f>Q1462*H1462</f>
        <v>0.0012600000000000001</v>
      </c>
      <c r="S1462" s="229">
        <v>0</v>
      </c>
      <c r="T1462" s="230">
        <f>S1462*H1462</f>
        <v>0</v>
      </c>
      <c r="AR1462" s="23" t="s">
        <v>244</v>
      </c>
      <c r="AT1462" s="23" t="s">
        <v>170</v>
      </c>
      <c r="AU1462" s="23" t="s">
        <v>87</v>
      </c>
      <c r="AY1462" s="23" t="s">
        <v>168</v>
      </c>
      <c r="BE1462" s="231">
        <f>IF(N1462="základní",J1462,0)</f>
        <v>0</v>
      </c>
      <c r="BF1462" s="231">
        <f>IF(N1462="snížená",J1462,0)</f>
        <v>0</v>
      </c>
      <c r="BG1462" s="231">
        <f>IF(N1462="zákl. přenesená",J1462,0)</f>
        <v>0</v>
      </c>
      <c r="BH1462" s="231">
        <f>IF(N1462="sníž. přenesená",J1462,0)</f>
        <v>0</v>
      </c>
      <c r="BI1462" s="231">
        <f>IF(N1462="nulová",J1462,0)</f>
        <v>0</v>
      </c>
      <c r="BJ1462" s="23" t="s">
        <v>24</v>
      </c>
      <c r="BK1462" s="231">
        <f>ROUND(I1462*H1462,2)</f>
        <v>0</v>
      </c>
      <c r="BL1462" s="23" t="s">
        <v>244</v>
      </c>
      <c r="BM1462" s="23" t="s">
        <v>2458</v>
      </c>
    </row>
    <row r="1463" s="1" customFormat="1" ht="25.5" customHeight="1">
      <c r="B1463" s="45"/>
      <c r="C1463" s="220" t="s">
        <v>2459</v>
      </c>
      <c r="D1463" s="220" t="s">
        <v>170</v>
      </c>
      <c r="E1463" s="221" t="s">
        <v>2460</v>
      </c>
      <c r="F1463" s="222" t="s">
        <v>2461</v>
      </c>
      <c r="G1463" s="223" t="s">
        <v>173</v>
      </c>
      <c r="H1463" s="224">
        <v>2</v>
      </c>
      <c r="I1463" s="225"/>
      <c r="J1463" s="226">
        <f>ROUND(I1463*H1463,2)</f>
        <v>0</v>
      </c>
      <c r="K1463" s="222" t="s">
        <v>2283</v>
      </c>
      <c r="L1463" s="71"/>
      <c r="M1463" s="227" t="s">
        <v>22</v>
      </c>
      <c r="N1463" s="228" t="s">
        <v>49</v>
      </c>
      <c r="O1463" s="46"/>
      <c r="P1463" s="229">
        <f>O1463*H1463</f>
        <v>0</v>
      </c>
      <c r="Q1463" s="229">
        <v>0.00069999999999999999</v>
      </c>
      <c r="R1463" s="229">
        <f>Q1463*H1463</f>
        <v>0.0014</v>
      </c>
      <c r="S1463" s="229">
        <v>0</v>
      </c>
      <c r="T1463" s="230">
        <f>S1463*H1463</f>
        <v>0</v>
      </c>
      <c r="AR1463" s="23" t="s">
        <v>244</v>
      </c>
      <c r="AT1463" s="23" t="s">
        <v>170</v>
      </c>
      <c r="AU1463" s="23" t="s">
        <v>87</v>
      </c>
      <c r="AY1463" s="23" t="s">
        <v>168</v>
      </c>
      <c r="BE1463" s="231">
        <f>IF(N1463="základní",J1463,0)</f>
        <v>0</v>
      </c>
      <c r="BF1463" s="231">
        <f>IF(N1463="snížená",J1463,0)</f>
        <v>0</v>
      </c>
      <c r="BG1463" s="231">
        <f>IF(N1463="zákl. přenesená",J1463,0)</f>
        <v>0</v>
      </c>
      <c r="BH1463" s="231">
        <f>IF(N1463="sníž. přenesená",J1463,0)</f>
        <v>0</v>
      </c>
      <c r="BI1463" s="231">
        <f>IF(N1463="nulová",J1463,0)</f>
        <v>0</v>
      </c>
      <c r="BJ1463" s="23" t="s">
        <v>24</v>
      </c>
      <c r="BK1463" s="231">
        <f>ROUND(I1463*H1463,2)</f>
        <v>0</v>
      </c>
      <c r="BL1463" s="23" t="s">
        <v>244</v>
      </c>
      <c r="BM1463" s="23" t="s">
        <v>2462</v>
      </c>
    </row>
    <row r="1464" s="1" customFormat="1" ht="25.5" customHeight="1">
      <c r="B1464" s="45"/>
      <c r="C1464" s="220" t="s">
        <v>2463</v>
      </c>
      <c r="D1464" s="220" t="s">
        <v>170</v>
      </c>
      <c r="E1464" s="221" t="s">
        <v>2464</v>
      </c>
      <c r="F1464" s="222" t="s">
        <v>2465</v>
      </c>
      <c r="G1464" s="223" t="s">
        <v>173</v>
      </c>
      <c r="H1464" s="224">
        <v>2</v>
      </c>
      <c r="I1464" s="225"/>
      <c r="J1464" s="226">
        <f>ROUND(I1464*H1464,2)</f>
        <v>0</v>
      </c>
      <c r="K1464" s="222" t="s">
        <v>2283</v>
      </c>
      <c r="L1464" s="71"/>
      <c r="M1464" s="227" t="s">
        <v>22</v>
      </c>
      <c r="N1464" s="228" t="s">
        <v>49</v>
      </c>
      <c r="O1464" s="46"/>
      <c r="P1464" s="229">
        <f>O1464*H1464</f>
        <v>0</v>
      </c>
      <c r="Q1464" s="229">
        <v>0.00107</v>
      </c>
      <c r="R1464" s="229">
        <f>Q1464*H1464</f>
        <v>0.00214</v>
      </c>
      <c r="S1464" s="229">
        <v>0</v>
      </c>
      <c r="T1464" s="230">
        <f>S1464*H1464</f>
        <v>0</v>
      </c>
      <c r="AR1464" s="23" t="s">
        <v>244</v>
      </c>
      <c r="AT1464" s="23" t="s">
        <v>170</v>
      </c>
      <c r="AU1464" s="23" t="s">
        <v>87</v>
      </c>
      <c r="AY1464" s="23" t="s">
        <v>168</v>
      </c>
      <c r="BE1464" s="231">
        <f>IF(N1464="základní",J1464,0)</f>
        <v>0</v>
      </c>
      <c r="BF1464" s="231">
        <f>IF(N1464="snížená",J1464,0)</f>
        <v>0</v>
      </c>
      <c r="BG1464" s="231">
        <f>IF(N1464="zákl. přenesená",J1464,0)</f>
        <v>0</v>
      </c>
      <c r="BH1464" s="231">
        <f>IF(N1464="sníž. přenesená",J1464,0)</f>
        <v>0</v>
      </c>
      <c r="BI1464" s="231">
        <f>IF(N1464="nulová",J1464,0)</f>
        <v>0</v>
      </c>
      <c r="BJ1464" s="23" t="s">
        <v>24</v>
      </c>
      <c r="BK1464" s="231">
        <f>ROUND(I1464*H1464,2)</f>
        <v>0</v>
      </c>
      <c r="BL1464" s="23" t="s">
        <v>244</v>
      </c>
      <c r="BM1464" s="23" t="s">
        <v>2466</v>
      </c>
    </row>
    <row r="1465" s="1" customFormat="1" ht="25.5" customHeight="1">
      <c r="B1465" s="45"/>
      <c r="C1465" s="254" t="s">
        <v>2467</v>
      </c>
      <c r="D1465" s="254" t="s">
        <v>460</v>
      </c>
      <c r="E1465" s="255" t="s">
        <v>2468</v>
      </c>
      <c r="F1465" s="256" t="s">
        <v>2469</v>
      </c>
      <c r="G1465" s="257" t="s">
        <v>173</v>
      </c>
      <c r="H1465" s="258">
        <v>65</v>
      </c>
      <c r="I1465" s="259"/>
      <c r="J1465" s="260">
        <f>ROUND(I1465*H1465,2)</f>
        <v>0</v>
      </c>
      <c r="K1465" s="256" t="s">
        <v>22</v>
      </c>
      <c r="L1465" s="261"/>
      <c r="M1465" s="262" t="s">
        <v>22</v>
      </c>
      <c r="N1465" s="263" t="s">
        <v>49</v>
      </c>
      <c r="O1465" s="46"/>
      <c r="P1465" s="229">
        <f>O1465*H1465</f>
        <v>0</v>
      </c>
      <c r="Q1465" s="229">
        <v>0.00029999999999999997</v>
      </c>
      <c r="R1465" s="229">
        <f>Q1465*H1465</f>
        <v>0.0195</v>
      </c>
      <c r="S1465" s="229">
        <v>0</v>
      </c>
      <c r="T1465" s="230">
        <f>S1465*H1465</f>
        <v>0</v>
      </c>
      <c r="AR1465" s="23" t="s">
        <v>337</v>
      </c>
      <c r="AT1465" s="23" t="s">
        <v>460</v>
      </c>
      <c r="AU1465" s="23" t="s">
        <v>87</v>
      </c>
      <c r="AY1465" s="23" t="s">
        <v>168</v>
      </c>
      <c r="BE1465" s="231">
        <f>IF(N1465="základní",J1465,0)</f>
        <v>0</v>
      </c>
      <c r="BF1465" s="231">
        <f>IF(N1465="snížená",J1465,0)</f>
        <v>0</v>
      </c>
      <c r="BG1465" s="231">
        <f>IF(N1465="zákl. přenesená",J1465,0)</f>
        <v>0</v>
      </c>
      <c r="BH1465" s="231">
        <f>IF(N1465="sníž. přenesená",J1465,0)</f>
        <v>0</v>
      </c>
      <c r="BI1465" s="231">
        <f>IF(N1465="nulová",J1465,0)</f>
        <v>0</v>
      </c>
      <c r="BJ1465" s="23" t="s">
        <v>24</v>
      </c>
      <c r="BK1465" s="231">
        <f>ROUND(I1465*H1465,2)</f>
        <v>0</v>
      </c>
      <c r="BL1465" s="23" t="s">
        <v>244</v>
      </c>
      <c r="BM1465" s="23" t="s">
        <v>2470</v>
      </c>
    </row>
    <row r="1466" s="1" customFormat="1" ht="38.25" customHeight="1">
      <c r="B1466" s="45"/>
      <c r="C1466" s="254" t="s">
        <v>2471</v>
      </c>
      <c r="D1466" s="254" t="s">
        <v>460</v>
      </c>
      <c r="E1466" s="255" t="s">
        <v>2472</v>
      </c>
      <c r="F1466" s="256" t="s">
        <v>2473</v>
      </c>
      <c r="G1466" s="257" t="s">
        <v>173</v>
      </c>
      <c r="H1466" s="258">
        <v>65</v>
      </c>
      <c r="I1466" s="259"/>
      <c r="J1466" s="260">
        <f>ROUND(I1466*H1466,2)</f>
        <v>0</v>
      </c>
      <c r="K1466" s="256" t="s">
        <v>22</v>
      </c>
      <c r="L1466" s="261"/>
      <c r="M1466" s="262" t="s">
        <v>22</v>
      </c>
      <c r="N1466" s="263" t="s">
        <v>49</v>
      </c>
      <c r="O1466" s="46"/>
      <c r="P1466" s="229">
        <f>O1466*H1466</f>
        <v>0</v>
      </c>
      <c r="Q1466" s="229">
        <v>0.00011</v>
      </c>
      <c r="R1466" s="229">
        <f>Q1466*H1466</f>
        <v>0.0071500000000000001</v>
      </c>
      <c r="S1466" s="229">
        <v>0</v>
      </c>
      <c r="T1466" s="230">
        <f>S1466*H1466</f>
        <v>0</v>
      </c>
      <c r="AR1466" s="23" t="s">
        <v>337</v>
      </c>
      <c r="AT1466" s="23" t="s">
        <v>460</v>
      </c>
      <c r="AU1466" s="23" t="s">
        <v>87</v>
      </c>
      <c r="AY1466" s="23" t="s">
        <v>168</v>
      </c>
      <c r="BE1466" s="231">
        <f>IF(N1466="základní",J1466,0)</f>
        <v>0</v>
      </c>
      <c r="BF1466" s="231">
        <f>IF(N1466="snížená",J1466,0)</f>
        <v>0</v>
      </c>
      <c r="BG1466" s="231">
        <f>IF(N1466="zákl. přenesená",J1466,0)</f>
        <v>0</v>
      </c>
      <c r="BH1466" s="231">
        <f>IF(N1466="sníž. přenesená",J1466,0)</f>
        <v>0</v>
      </c>
      <c r="BI1466" s="231">
        <f>IF(N1466="nulová",J1466,0)</f>
        <v>0</v>
      </c>
      <c r="BJ1466" s="23" t="s">
        <v>24</v>
      </c>
      <c r="BK1466" s="231">
        <f>ROUND(I1466*H1466,2)</f>
        <v>0</v>
      </c>
      <c r="BL1466" s="23" t="s">
        <v>244</v>
      </c>
      <c r="BM1466" s="23" t="s">
        <v>2474</v>
      </c>
    </row>
    <row r="1467" s="1" customFormat="1" ht="25.5" customHeight="1">
      <c r="B1467" s="45"/>
      <c r="C1467" s="254" t="s">
        <v>2475</v>
      </c>
      <c r="D1467" s="254" t="s">
        <v>460</v>
      </c>
      <c r="E1467" s="255" t="s">
        <v>2476</v>
      </c>
      <c r="F1467" s="256" t="s">
        <v>2477</v>
      </c>
      <c r="G1467" s="257" t="s">
        <v>173</v>
      </c>
      <c r="H1467" s="258">
        <v>3</v>
      </c>
      <c r="I1467" s="259"/>
      <c r="J1467" s="260">
        <f>ROUND(I1467*H1467,2)</f>
        <v>0</v>
      </c>
      <c r="K1467" s="256" t="s">
        <v>22</v>
      </c>
      <c r="L1467" s="261"/>
      <c r="M1467" s="262" t="s">
        <v>22</v>
      </c>
      <c r="N1467" s="263" t="s">
        <v>49</v>
      </c>
      <c r="O1467" s="46"/>
      <c r="P1467" s="229">
        <f>O1467*H1467</f>
        <v>0</v>
      </c>
      <c r="Q1467" s="229">
        <v>0.00020000000000000001</v>
      </c>
      <c r="R1467" s="229">
        <f>Q1467*H1467</f>
        <v>0.00060000000000000006</v>
      </c>
      <c r="S1467" s="229">
        <v>0</v>
      </c>
      <c r="T1467" s="230">
        <f>S1467*H1467</f>
        <v>0</v>
      </c>
      <c r="AR1467" s="23" t="s">
        <v>337</v>
      </c>
      <c r="AT1467" s="23" t="s">
        <v>460</v>
      </c>
      <c r="AU1467" s="23" t="s">
        <v>87</v>
      </c>
      <c r="AY1467" s="23" t="s">
        <v>168</v>
      </c>
      <c r="BE1467" s="231">
        <f>IF(N1467="základní",J1467,0)</f>
        <v>0</v>
      </c>
      <c r="BF1467" s="231">
        <f>IF(N1467="snížená",J1467,0)</f>
        <v>0</v>
      </c>
      <c r="BG1467" s="231">
        <f>IF(N1467="zákl. přenesená",J1467,0)</f>
        <v>0</v>
      </c>
      <c r="BH1467" s="231">
        <f>IF(N1467="sníž. přenesená",J1467,0)</f>
        <v>0</v>
      </c>
      <c r="BI1467" s="231">
        <f>IF(N1467="nulová",J1467,0)</f>
        <v>0</v>
      </c>
      <c r="BJ1467" s="23" t="s">
        <v>24</v>
      </c>
      <c r="BK1467" s="231">
        <f>ROUND(I1467*H1467,2)</f>
        <v>0</v>
      </c>
      <c r="BL1467" s="23" t="s">
        <v>244</v>
      </c>
      <c r="BM1467" s="23" t="s">
        <v>2478</v>
      </c>
    </row>
    <row r="1468" s="1" customFormat="1" ht="25.5" customHeight="1">
      <c r="B1468" s="45"/>
      <c r="C1468" s="254" t="s">
        <v>2479</v>
      </c>
      <c r="D1468" s="254" t="s">
        <v>460</v>
      </c>
      <c r="E1468" s="255" t="s">
        <v>2480</v>
      </c>
      <c r="F1468" s="256" t="s">
        <v>2481</v>
      </c>
      <c r="G1468" s="257" t="s">
        <v>173</v>
      </c>
      <c r="H1468" s="258">
        <v>65</v>
      </c>
      <c r="I1468" s="259"/>
      <c r="J1468" s="260">
        <f>ROUND(I1468*H1468,2)</f>
        <v>0</v>
      </c>
      <c r="K1468" s="256" t="s">
        <v>22</v>
      </c>
      <c r="L1468" s="261"/>
      <c r="M1468" s="262" t="s">
        <v>22</v>
      </c>
      <c r="N1468" s="263" t="s">
        <v>49</v>
      </c>
      <c r="O1468" s="46"/>
      <c r="P1468" s="229">
        <f>O1468*H1468</f>
        <v>0</v>
      </c>
      <c r="Q1468" s="229">
        <v>0.00011</v>
      </c>
      <c r="R1468" s="229">
        <f>Q1468*H1468</f>
        <v>0.0071500000000000001</v>
      </c>
      <c r="S1468" s="229">
        <v>0</v>
      </c>
      <c r="T1468" s="230">
        <f>S1468*H1468</f>
        <v>0</v>
      </c>
      <c r="AR1468" s="23" t="s">
        <v>337</v>
      </c>
      <c r="AT1468" s="23" t="s">
        <v>460</v>
      </c>
      <c r="AU1468" s="23" t="s">
        <v>87</v>
      </c>
      <c r="AY1468" s="23" t="s">
        <v>168</v>
      </c>
      <c r="BE1468" s="231">
        <f>IF(N1468="základní",J1468,0)</f>
        <v>0</v>
      </c>
      <c r="BF1468" s="231">
        <f>IF(N1468="snížená",J1468,0)</f>
        <v>0</v>
      </c>
      <c r="BG1468" s="231">
        <f>IF(N1468="zákl. přenesená",J1468,0)</f>
        <v>0</v>
      </c>
      <c r="BH1468" s="231">
        <f>IF(N1468="sníž. přenesená",J1468,0)</f>
        <v>0</v>
      </c>
      <c r="BI1468" s="231">
        <f>IF(N1468="nulová",J1468,0)</f>
        <v>0</v>
      </c>
      <c r="BJ1468" s="23" t="s">
        <v>24</v>
      </c>
      <c r="BK1468" s="231">
        <f>ROUND(I1468*H1468,2)</f>
        <v>0</v>
      </c>
      <c r="BL1468" s="23" t="s">
        <v>244</v>
      </c>
      <c r="BM1468" s="23" t="s">
        <v>2482</v>
      </c>
    </row>
    <row r="1469" s="1" customFormat="1" ht="25.5" customHeight="1">
      <c r="B1469" s="45"/>
      <c r="C1469" s="254" t="s">
        <v>2483</v>
      </c>
      <c r="D1469" s="254" t="s">
        <v>460</v>
      </c>
      <c r="E1469" s="255" t="s">
        <v>2484</v>
      </c>
      <c r="F1469" s="256" t="s">
        <v>2485</v>
      </c>
      <c r="G1469" s="257" t="s">
        <v>173</v>
      </c>
      <c r="H1469" s="258">
        <v>3</v>
      </c>
      <c r="I1469" s="259"/>
      <c r="J1469" s="260">
        <f>ROUND(I1469*H1469,2)</f>
        <v>0</v>
      </c>
      <c r="K1469" s="256" t="s">
        <v>22</v>
      </c>
      <c r="L1469" s="261"/>
      <c r="M1469" s="262" t="s">
        <v>22</v>
      </c>
      <c r="N1469" s="263" t="s">
        <v>49</v>
      </c>
      <c r="O1469" s="46"/>
      <c r="P1469" s="229">
        <f>O1469*H1469</f>
        <v>0</v>
      </c>
      <c r="Q1469" s="229">
        <v>0</v>
      </c>
      <c r="R1469" s="229">
        <f>Q1469*H1469</f>
        <v>0</v>
      </c>
      <c r="S1469" s="229">
        <v>0</v>
      </c>
      <c r="T1469" s="230">
        <f>S1469*H1469</f>
        <v>0</v>
      </c>
      <c r="AR1469" s="23" t="s">
        <v>337</v>
      </c>
      <c r="AT1469" s="23" t="s">
        <v>460</v>
      </c>
      <c r="AU1469" s="23" t="s">
        <v>87</v>
      </c>
      <c r="AY1469" s="23" t="s">
        <v>168</v>
      </c>
      <c r="BE1469" s="231">
        <f>IF(N1469="základní",J1469,0)</f>
        <v>0</v>
      </c>
      <c r="BF1469" s="231">
        <f>IF(N1469="snížená",J1469,0)</f>
        <v>0</v>
      </c>
      <c r="BG1469" s="231">
        <f>IF(N1469="zákl. přenesená",J1469,0)</f>
        <v>0</v>
      </c>
      <c r="BH1469" s="231">
        <f>IF(N1469="sníž. přenesená",J1469,0)</f>
        <v>0</v>
      </c>
      <c r="BI1469" s="231">
        <f>IF(N1469="nulová",J1469,0)</f>
        <v>0</v>
      </c>
      <c r="BJ1469" s="23" t="s">
        <v>24</v>
      </c>
      <c r="BK1469" s="231">
        <f>ROUND(I1469*H1469,2)</f>
        <v>0</v>
      </c>
      <c r="BL1469" s="23" t="s">
        <v>244</v>
      </c>
      <c r="BM1469" s="23" t="s">
        <v>2486</v>
      </c>
    </row>
    <row r="1470" s="1" customFormat="1" ht="16.5" customHeight="1">
      <c r="B1470" s="45"/>
      <c r="C1470" s="254" t="s">
        <v>2487</v>
      </c>
      <c r="D1470" s="254" t="s">
        <v>460</v>
      </c>
      <c r="E1470" s="255" t="s">
        <v>2488</v>
      </c>
      <c r="F1470" s="256" t="s">
        <v>2489</v>
      </c>
      <c r="G1470" s="257" t="s">
        <v>173</v>
      </c>
      <c r="H1470" s="258">
        <v>6</v>
      </c>
      <c r="I1470" s="259"/>
      <c r="J1470" s="260">
        <f>ROUND(I1470*H1470,2)</f>
        <v>0</v>
      </c>
      <c r="K1470" s="256" t="s">
        <v>22</v>
      </c>
      <c r="L1470" s="261"/>
      <c r="M1470" s="262" t="s">
        <v>22</v>
      </c>
      <c r="N1470" s="263" t="s">
        <v>49</v>
      </c>
      <c r="O1470" s="46"/>
      <c r="P1470" s="229">
        <f>O1470*H1470</f>
        <v>0</v>
      </c>
      <c r="Q1470" s="229">
        <v>0</v>
      </c>
      <c r="R1470" s="229">
        <f>Q1470*H1470</f>
        <v>0</v>
      </c>
      <c r="S1470" s="229">
        <v>0</v>
      </c>
      <c r="T1470" s="230">
        <f>S1470*H1470</f>
        <v>0</v>
      </c>
      <c r="AR1470" s="23" t="s">
        <v>337</v>
      </c>
      <c r="AT1470" s="23" t="s">
        <v>460</v>
      </c>
      <c r="AU1470" s="23" t="s">
        <v>87</v>
      </c>
      <c r="AY1470" s="23" t="s">
        <v>168</v>
      </c>
      <c r="BE1470" s="231">
        <f>IF(N1470="základní",J1470,0)</f>
        <v>0</v>
      </c>
      <c r="BF1470" s="231">
        <f>IF(N1470="snížená",J1470,0)</f>
        <v>0</v>
      </c>
      <c r="BG1470" s="231">
        <f>IF(N1470="zákl. přenesená",J1470,0)</f>
        <v>0</v>
      </c>
      <c r="BH1470" s="231">
        <f>IF(N1470="sníž. přenesená",J1470,0)</f>
        <v>0</v>
      </c>
      <c r="BI1470" s="231">
        <f>IF(N1470="nulová",J1470,0)</f>
        <v>0</v>
      </c>
      <c r="BJ1470" s="23" t="s">
        <v>24</v>
      </c>
      <c r="BK1470" s="231">
        <f>ROUND(I1470*H1470,2)</f>
        <v>0</v>
      </c>
      <c r="BL1470" s="23" t="s">
        <v>244</v>
      </c>
      <c r="BM1470" s="23" t="s">
        <v>2490</v>
      </c>
    </row>
    <row r="1471" s="1" customFormat="1" ht="16.5" customHeight="1">
      <c r="B1471" s="45"/>
      <c r="C1471" s="254" t="s">
        <v>2491</v>
      </c>
      <c r="D1471" s="254" t="s">
        <v>460</v>
      </c>
      <c r="E1471" s="255" t="s">
        <v>2492</v>
      </c>
      <c r="F1471" s="256" t="s">
        <v>2493</v>
      </c>
      <c r="G1471" s="257" t="s">
        <v>173</v>
      </c>
      <c r="H1471" s="258">
        <v>2</v>
      </c>
      <c r="I1471" s="259"/>
      <c r="J1471" s="260">
        <f>ROUND(I1471*H1471,2)</f>
        <v>0</v>
      </c>
      <c r="K1471" s="256" t="s">
        <v>22</v>
      </c>
      <c r="L1471" s="261"/>
      <c r="M1471" s="262" t="s">
        <v>22</v>
      </c>
      <c r="N1471" s="263" t="s">
        <v>49</v>
      </c>
      <c r="O1471" s="46"/>
      <c r="P1471" s="229">
        <f>O1471*H1471</f>
        <v>0</v>
      </c>
      <c r="Q1471" s="229">
        <v>0</v>
      </c>
      <c r="R1471" s="229">
        <f>Q1471*H1471</f>
        <v>0</v>
      </c>
      <c r="S1471" s="229">
        <v>0</v>
      </c>
      <c r="T1471" s="230">
        <f>S1471*H1471</f>
        <v>0</v>
      </c>
      <c r="AR1471" s="23" t="s">
        <v>337</v>
      </c>
      <c r="AT1471" s="23" t="s">
        <v>460</v>
      </c>
      <c r="AU1471" s="23" t="s">
        <v>87</v>
      </c>
      <c r="AY1471" s="23" t="s">
        <v>168</v>
      </c>
      <c r="BE1471" s="231">
        <f>IF(N1471="základní",J1471,0)</f>
        <v>0</v>
      </c>
      <c r="BF1471" s="231">
        <f>IF(N1471="snížená",J1471,0)</f>
        <v>0</v>
      </c>
      <c r="BG1471" s="231">
        <f>IF(N1471="zákl. přenesená",J1471,0)</f>
        <v>0</v>
      </c>
      <c r="BH1471" s="231">
        <f>IF(N1471="sníž. přenesená",J1471,0)</f>
        <v>0</v>
      </c>
      <c r="BI1471" s="231">
        <f>IF(N1471="nulová",J1471,0)</f>
        <v>0</v>
      </c>
      <c r="BJ1471" s="23" t="s">
        <v>24</v>
      </c>
      <c r="BK1471" s="231">
        <f>ROUND(I1471*H1471,2)</f>
        <v>0</v>
      </c>
      <c r="BL1471" s="23" t="s">
        <v>244</v>
      </c>
      <c r="BM1471" s="23" t="s">
        <v>2494</v>
      </c>
    </row>
    <row r="1472" s="1" customFormat="1" ht="16.5" customHeight="1">
      <c r="B1472" s="45"/>
      <c r="C1472" s="254" t="s">
        <v>2495</v>
      </c>
      <c r="D1472" s="254" t="s">
        <v>460</v>
      </c>
      <c r="E1472" s="255" t="s">
        <v>2496</v>
      </c>
      <c r="F1472" s="256" t="s">
        <v>2497</v>
      </c>
      <c r="G1472" s="257" t="s">
        <v>350</v>
      </c>
      <c r="H1472" s="258">
        <v>1</v>
      </c>
      <c r="I1472" s="259"/>
      <c r="J1472" s="260">
        <f>ROUND(I1472*H1472,2)</f>
        <v>0</v>
      </c>
      <c r="K1472" s="256" t="s">
        <v>22</v>
      </c>
      <c r="L1472" s="261"/>
      <c r="M1472" s="262" t="s">
        <v>22</v>
      </c>
      <c r="N1472" s="263" t="s">
        <v>49</v>
      </c>
      <c r="O1472" s="46"/>
      <c r="P1472" s="229">
        <f>O1472*H1472</f>
        <v>0</v>
      </c>
      <c r="Q1472" s="229">
        <v>0</v>
      </c>
      <c r="R1472" s="229">
        <f>Q1472*H1472</f>
        <v>0</v>
      </c>
      <c r="S1472" s="229">
        <v>0</v>
      </c>
      <c r="T1472" s="230">
        <f>S1472*H1472</f>
        <v>0</v>
      </c>
      <c r="AR1472" s="23" t="s">
        <v>337</v>
      </c>
      <c r="AT1472" s="23" t="s">
        <v>460</v>
      </c>
      <c r="AU1472" s="23" t="s">
        <v>87</v>
      </c>
      <c r="AY1472" s="23" t="s">
        <v>168</v>
      </c>
      <c r="BE1472" s="231">
        <f>IF(N1472="základní",J1472,0)</f>
        <v>0</v>
      </c>
      <c r="BF1472" s="231">
        <f>IF(N1472="snížená",J1472,0)</f>
        <v>0</v>
      </c>
      <c r="BG1472" s="231">
        <f>IF(N1472="zákl. přenesená",J1472,0)</f>
        <v>0</v>
      </c>
      <c r="BH1472" s="231">
        <f>IF(N1472="sníž. přenesená",J1472,0)</f>
        <v>0</v>
      </c>
      <c r="BI1472" s="231">
        <f>IF(N1472="nulová",J1472,0)</f>
        <v>0</v>
      </c>
      <c r="BJ1472" s="23" t="s">
        <v>24</v>
      </c>
      <c r="BK1472" s="231">
        <f>ROUND(I1472*H1472,2)</f>
        <v>0</v>
      </c>
      <c r="BL1472" s="23" t="s">
        <v>244</v>
      </c>
      <c r="BM1472" s="23" t="s">
        <v>2498</v>
      </c>
    </row>
    <row r="1473" s="1" customFormat="1" ht="38.25" customHeight="1">
      <c r="B1473" s="45"/>
      <c r="C1473" s="220" t="s">
        <v>2499</v>
      </c>
      <c r="D1473" s="220" t="s">
        <v>170</v>
      </c>
      <c r="E1473" s="221" t="s">
        <v>2500</v>
      </c>
      <c r="F1473" s="222" t="s">
        <v>2501</v>
      </c>
      <c r="G1473" s="223" t="s">
        <v>241</v>
      </c>
      <c r="H1473" s="224">
        <v>0.10199999999999999</v>
      </c>
      <c r="I1473" s="225"/>
      <c r="J1473" s="226">
        <f>ROUND(I1473*H1473,2)</f>
        <v>0</v>
      </c>
      <c r="K1473" s="222" t="s">
        <v>2283</v>
      </c>
      <c r="L1473" s="71"/>
      <c r="M1473" s="227" t="s">
        <v>22</v>
      </c>
      <c r="N1473" s="228" t="s">
        <v>49</v>
      </c>
      <c r="O1473" s="46"/>
      <c r="P1473" s="229">
        <f>O1473*H1473</f>
        <v>0</v>
      </c>
      <c r="Q1473" s="229">
        <v>0</v>
      </c>
      <c r="R1473" s="229">
        <f>Q1473*H1473</f>
        <v>0</v>
      </c>
      <c r="S1473" s="229">
        <v>0</v>
      </c>
      <c r="T1473" s="230">
        <f>S1473*H1473</f>
        <v>0</v>
      </c>
      <c r="AR1473" s="23" t="s">
        <v>244</v>
      </c>
      <c r="AT1473" s="23" t="s">
        <v>170</v>
      </c>
      <c r="AU1473" s="23" t="s">
        <v>87</v>
      </c>
      <c r="AY1473" s="23" t="s">
        <v>168</v>
      </c>
      <c r="BE1473" s="231">
        <f>IF(N1473="základní",J1473,0)</f>
        <v>0</v>
      </c>
      <c r="BF1473" s="231">
        <f>IF(N1473="snížená",J1473,0)</f>
        <v>0</v>
      </c>
      <c r="BG1473" s="231">
        <f>IF(N1473="zákl. přenesená",J1473,0)</f>
        <v>0</v>
      </c>
      <c r="BH1473" s="231">
        <f>IF(N1473="sníž. přenesená",J1473,0)</f>
        <v>0</v>
      </c>
      <c r="BI1473" s="231">
        <f>IF(N1473="nulová",J1473,0)</f>
        <v>0</v>
      </c>
      <c r="BJ1473" s="23" t="s">
        <v>24</v>
      </c>
      <c r="BK1473" s="231">
        <f>ROUND(I1473*H1473,2)</f>
        <v>0</v>
      </c>
      <c r="BL1473" s="23" t="s">
        <v>244</v>
      </c>
      <c r="BM1473" s="23" t="s">
        <v>2502</v>
      </c>
    </row>
    <row r="1474" s="10" customFormat="1" ht="29.88" customHeight="1">
      <c r="B1474" s="204"/>
      <c r="C1474" s="205"/>
      <c r="D1474" s="206" t="s">
        <v>77</v>
      </c>
      <c r="E1474" s="218" t="s">
        <v>2503</v>
      </c>
      <c r="F1474" s="218" t="s">
        <v>2504</v>
      </c>
      <c r="G1474" s="205"/>
      <c r="H1474" s="205"/>
      <c r="I1474" s="208"/>
      <c r="J1474" s="219">
        <f>BK1474</f>
        <v>0</v>
      </c>
      <c r="K1474" s="205"/>
      <c r="L1474" s="210"/>
      <c r="M1474" s="211"/>
      <c r="N1474" s="212"/>
      <c r="O1474" s="212"/>
      <c r="P1474" s="213">
        <f>SUM(P1475:P1495)</f>
        <v>0</v>
      </c>
      <c r="Q1474" s="212"/>
      <c r="R1474" s="213">
        <f>SUM(R1475:R1495)</f>
        <v>1.2677400000000003</v>
      </c>
      <c r="S1474" s="212"/>
      <c r="T1474" s="214">
        <f>SUM(T1475:T1495)</f>
        <v>2.8981248999999996</v>
      </c>
      <c r="AR1474" s="215" t="s">
        <v>87</v>
      </c>
      <c r="AT1474" s="216" t="s">
        <v>77</v>
      </c>
      <c r="AU1474" s="216" t="s">
        <v>24</v>
      </c>
      <c r="AY1474" s="215" t="s">
        <v>168</v>
      </c>
      <c r="BK1474" s="217">
        <f>SUM(BK1475:BK1495)</f>
        <v>0</v>
      </c>
    </row>
    <row r="1475" s="1" customFormat="1" ht="16.5" customHeight="1">
      <c r="B1475" s="45"/>
      <c r="C1475" s="220" t="s">
        <v>2505</v>
      </c>
      <c r="D1475" s="220" t="s">
        <v>170</v>
      </c>
      <c r="E1475" s="221" t="s">
        <v>2506</v>
      </c>
      <c r="F1475" s="222" t="s">
        <v>2507</v>
      </c>
      <c r="G1475" s="223" t="s">
        <v>173</v>
      </c>
      <c r="H1475" s="224">
        <v>136</v>
      </c>
      <c r="I1475" s="225"/>
      <c r="J1475" s="226">
        <f>ROUND(I1475*H1475,2)</f>
        <v>0</v>
      </c>
      <c r="K1475" s="222" t="s">
        <v>2283</v>
      </c>
      <c r="L1475" s="71"/>
      <c r="M1475" s="227" t="s">
        <v>22</v>
      </c>
      <c r="N1475" s="228" t="s">
        <v>49</v>
      </c>
      <c r="O1475" s="46"/>
      <c r="P1475" s="229">
        <f>O1475*H1475</f>
        <v>0</v>
      </c>
      <c r="Q1475" s="229">
        <v>0</v>
      </c>
      <c r="R1475" s="229">
        <f>Q1475*H1475</f>
        <v>0</v>
      </c>
      <c r="S1475" s="229">
        <v>0</v>
      </c>
      <c r="T1475" s="230">
        <f>S1475*H1475</f>
        <v>0</v>
      </c>
      <c r="AR1475" s="23" t="s">
        <v>244</v>
      </c>
      <c r="AT1475" s="23" t="s">
        <v>170</v>
      </c>
      <c r="AU1475" s="23" t="s">
        <v>87</v>
      </c>
      <c r="AY1475" s="23" t="s">
        <v>168</v>
      </c>
      <c r="BE1475" s="231">
        <f>IF(N1475="základní",J1475,0)</f>
        <v>0</v>
      </c>
      <c r="BF1475" s="231">
        <f>IF(N1475="snížená",J1475,0)</f>
        <v>0</v>
      </c>
      <c r="BG1475" s="231">
        <f>IF(N1475="zákl. přenesená",J1475,0)</f>
        <v>0</v>
      </c>
      <c r="BH1475" s="231">
        <f>IF(N1475="sníž. přenesená",J1475,0)</f>
        <v>0</v>
      </c>
      <c r="BI1475" s="231">
        <f>IF(N1475="nulová",J1475,0)</f>
        <v>0</v>
      </c>
      <c r="BJ1475" s="23" t="s">
        <v>24</v>
      </c>
      <c r="BK1475" s="231">
        <f>ROUND(I1475*H1475,2)</f>
        <v>0</v>
      </c>
      <c r="BL1475" s="23" t="s">
        <v>244</v>
      </c>
      <c r="BM1475" s="23" t="s">
        <v>2508</v>
      </c>
    </row>
    <row r="1476" s="1" customFormat="1" ht="16.5" customHeight="1">
      <c r="B1476" s="45"/>
      <c r="C1476" s="220" t="s">
        <v>2509</v>
      </c>
      <c r="D1476" s="220" t="s">
        <v>170</v>
      </c>
      <c r="E1476" s="221" t="s">
        <v>2510</v>
      </c>
      <c r="F1476" s="222" t="s">
        <v>2511</v>
      </c>
      <c r="G1476" s="223" t="s">
        <v>247</v>
      </c>
      <c r="H1476" s="224">
        <v>48.259999999999998</v>
      </c>
      <c r="I1476" s="225"/>
      <c r="J1476" s="226">
        <f>ROUND(I1476*H1476,2)</f>
        <v>0</v>
      </c>
      <c r="K1476" s="222" t="s">
        <v>2283</v>
      </c>
      <c r="L1476" s="71"/>
      <c r="M1476" s="227" t="s">
        <v>22</v>
      </c>
      <c r="N1476" s="228" t="s">
        <v>49</v>
      </c>
      <c r="O1476" s="46"/>
      <c r="P1476" s="229">
        <f>O1476*H1476</f>
        <v>0</v>
      </c>
      <c r="Q1476" s="229">
        <v>0</v>
      </c>
      <c r="R1476" s="229">
        <f>Q1476*H1476</f>
        <v>0</v>
      </c>
      <c r="S1476" s="229">
        <v>0.023800000000000002</v>
      </c>
      <c r="T1476" s="230">
        <f>S1476*H1476</f>
        <v>1.1485879999999999</v>
      </c>
      <c r="AR1476" s="23" t="s">
        <v>244</v>
      </c>
      <c r="AT1476" s="23" t="s">
        <v>170</v>
      </c>
      <c r="AU1476" s="23" t="s">
        <v>87</v>
      </c>
      <c r="AY1476" s="23" t="s">
        <v>168</v>
      </c>
      <c r="BE1476" s="231">
        <f>IF(N1476="základní",J1476,0)</f>
        <v>0</v>
      </c>
      <c r="BF1476" s="231">
        <f>IF(N1476="snížená",J1476,0)</f>
        <v>0</v>
      </c>
      <c r="BG1476" s="231">
        <f>IF(N1476="zákl. přenesená",J1476,0)</f>
        <v>0</v>
      </c>
      <c r="BH1476" s="231">
        <f>IF(N1476="sníž. přenesená",J1476,0)</f>
        <v>0</v>
      </c>
      <c r="BI1476" s="231">
        <f>IF(N1476="nulová",J1476,0)</f>
        <v>0</v>
      </c>
      <c r="BJ1476" s="23" t="s">
        <v>24</v>
      </c>
      <c r="BK1476" s="231">
        <f>ROUND(I1476*H1476,2)</f>
        <v>0</v>
      </c>
      <c r="BL1476" s="23" t="s">
        <v>244</v>
      </c>
      <c r="BM1476" s="23" t="s">
        <v>2512</v>
      </c>
    </row>
    <row r="1477" s="1" customFormat="1" ht="16.5" customHeight="1">
      <c r="B1477" s="45"/>
      <c r="C1477" s="220" t="s">
        <v>2513</v>
      </c>
      <c r="D1477" s="220" t="s">
        <v>170</v>
      </c>
      <c r="E1477" s="221" t="s">
        <v>2514</v>
      </c>
      <c r="F1477" s="222" t="s">
        <v>2515</v>
      </c>
      <c r="G1477" s="223" t="s">
        <v>247</v>
      </c>
      <c r="H1477" s="224">
        <v>149.16999999999999</v>
      </c>
      <c r="I1477" s="225"/>
      <c r="J1477" s="226">
        <f>ROUND(I1477*H1477,2)</f>
        <v>0</v>
      </c>
      <c r="K1477" s="222" t="s">
        <v>2283</v>
      </c>
      <c r="L1477" s="71"/>
      <c r="M1477" s="227" t="s">
        <v>22</v>
      </c>
      <c r="N1477" s="228" t="s">
        <v>49</v>
      </c>
      <c r="O1477" s="46"/>
      <c r="P1477" s="229">
        <f>O1477*H1477</f>
        <v>0</v>
      </c>
      <c r="Q1477" s="229">
        <v>0</v>
      </c>
      <c r="R1477" s="229">
        <f>Q1477*H1477</f>
        <v>0</v>
      </c>
      <c r="S1477" s="229">
        <v>0.01057</v>
      </c>
      <c r="T1477" s="230">
        <f>S1477*H1477</f>
        <v>1.5767268999999997</v>
      </c>
      <c r="AR1477" s="23" t="s">
        <v>244</v>
      </c>
      <c r="AT1477" s="23" t="s">
        <v>170</v>
      </c>
      <c r="AU1477" s="23" t="s">
        <v>87</v>
      </c>
      <c r="AY1477" s="23" t="s">
        <v>168</v>
      </c>
      <c r="BE1477" s="231">
        <f>IF(N1477="základní",J1477,0)</f>
        <v>0</v>
      </c>
      <c r="BF1477" s="231">
        <f>IF(N1477="snížená",J1477,0)</f>
        <v>0</v>
      </c>
      <c r="BG1477" s="231">
        <f>IF(N1477="zákl. přenesená",J1477,0)</f>
        <v>0</v>
      </c>
      <c r="BH1477" s="231">
        <f>IF(N1477="sníž. přenesená",J1477,0)</f>
        <v>0</v>
      </c>
      <c r="BI1477" s="231">
        <f>IF(N1477="nulová",J1477,0)</f>
        <v>0</v>
      </c>
      <c r="BJ1477" s="23" t="s">
        <v>24</v>
      </c>
      <c r="BK1477" s="231">
        <f>ROUND(I1477*H1477,2)</f>
        <v>0</v>
      </c>
      <c r="BL1477" s="23" t="s">
        <v>244</v>
      </c>
      <c r="BM1477" s="23" t="s">
        <v>2516</v>
      </c>
    </row>
    <row r="1478" s="1" customFormat="1" ht="38.25" customHeight="1">
      <c r="B1478" s="45"/>
      <c r="C1478" s="220" t="s">
        <v>2517</v>
      </c>
      <c r="D1478" s="220" t="s">
        <v>170</v>
      </c>
      <c r="E1478" s="221" t="s">
        <v>2518</v>
      </c>
      <c r="F1478" s="222" t="s">
        <v>2519</v>
      </c>
      <c r="G1478" s="223" t="s">
        <v>173</v>
      </c>
      <c r="H1478" s="224">
        <v>9</v>
      </c>
      <c r="I1478" s="225"/>
      <c r="J1478" s="226">
        <f>ROUND(I1478*H1478,2)</f>
        <v>0</v>
      </c>
      <c r="K1478" s="222" t="s">
        <v>2283</v>
      </c>
      <c r="L1478" s="71"/>
      <c r="M1478" s="227" t="s">
        <v>22</v>
      </c>
      <c r="N1478" s="228" t="s">
        <v>49</v>
      </c>
      <c r="O1478" s="46"/>
      <c r="P1478" s="229">
        <f>O1478*H1478</f>
        <v>0</v>
      </c>
      <c r="Q1478" s="229">
        <v>0.0075500000000000003</v>
      </c>
      <c r="R1478" s="229">
        <f>Q1478*H1478</f>
        <v>0.067949999999999997</v>
      </c>
      <c r="S1478" s="229">
        <v>0</v>
      </c>
      <c r="T1478" s="230">
        <f>S1478*H1478</f>
        <v>0</v>
      </c>
      <c r="AR1478" s="23" t="s">
        <v>244</v>
      </c>
      <c r="AT1478" s="23" t="s">
        <v>170</v>
      </c>
      <c r="AU1478" s="23" t="s">
        <v>87</v>
      </c>
      <c r="AY1478" s="23" t="s">
        <v>168</v>
      </c>
      <c r="BE1478" s="231">
        <f>IF(N1478="základní",J1478,0)</f>
        <v>0</v>
      </c>
      <c r="BF1478" s="231">
        <f>IF(N1478="snížená",J1478,0)</f>
        <v>0</v>
      </c>
      <c r="BG1478" s="231">
        <f>IF(N1478="zákl. přenesená",J1478,0)</f>
        <v>0</v>
      </c>
      <c r="BH1478" s="231">
        <f>IF(N1478="sníž. přenesená",J1478,0)</f>
        <v>0</v>
      </c>
      <c r="BI1478" s="231">
        <f>IF(N1478="nulová",J1478,0)</f>
        <v>0</v>
      </c>
      <c r="BJ1478" s="23" t="s">
        <v>24</v>
      </c>
      <c r="BK1478" s="231">
        <f>ROUND(I1478*H1478,2)</f>
        <v>0</v>
      </c>
      <c r="BL1478" s="23" t="s">
        <v>244</v>
      </c>
      <c r="BM1478" s="23" t="s">
        <v>2520</v>
      </c>
    </row>
    <row r="1479" s="1" customFormat="1" ht="38.25" customHeight="1">
      <c r="B1479" s="45"/>
      <c r="C1479" s="220" t="s">
        <v>2521</v>
      </c>
      <c r="D1479" s="220" t="s">
        <v>170</v>
      </c>
      <c r="E1479" s="221" t="s">
        <v>2522</v>
      </c>
      <c r="F1479" s="222" t="s">
        <v>2523</v>
      </c>
      <c r="G1479" s="223" t="s">
        <v>173</v>
      </c>
      <c r="H1479" s="224">
        <v>3</v>
      </c>
      <c r="I1479" s="225"/>
      <c r="J1479" s="226">
        <f>ROUND(I1479*H1479,2)</f>
        <v>0</v>
      </c>
      <c r="K1479" s="222" t="s">
        <v>2283</v>
      </c>
      <c r="L1479" s="71"/>
      <c r="M1479" s="227" t="s">
        <v>22</v>
      </c>
      <c r="N1479" s="228" t="s">
        <v>49</v>
      </c>
      <c r="O1479" s="46"/>
      <c r="P1479" s="229">
        <f>O1479*H1479</f>
        <v>0</v>
      </c>
      <c r="Q1479" s="229">
        <v>0.0086199999999999992</v>
      </c>
      <c r="R1479" s="229">
        <f>Q1479*H1479</f>
        <v>0.025859999999999998</v>
      </c>
      <c r="S1479" s="229">
        <v>0</v>
      </c>
      <c r="T1479" s="230">
        <f>S1479*H1479</f>
        <v>0</v>
      </c>
      <c r="AR1479" s="23" t="s">
        <v>244</v>
      </c>
      <c r="AT1479" s="23" t="s">
        <v>170</v>
      </c>
      <c r="AU1479" s="23" t="s">
        <v>87</v>
      </c>
      <c r="AY1479" s="23" t="s">
        <v>168</v>
      </c>
      <c r="BE1479" s="231">
        <f>IF(N1479="základní",J1479,0)</f>
        <v>0</v>
      </c>
      <c r="BF1479" s="231">
        <f>IF(N1479="snížená",J1479,0)</f>
        <v>0</v>
      </c>
      <c r="BG1479" s="231">
        <f>IF(N1479="zákl. přenesená",J1479,0)</f>
        <v>0</v>
      </c>
      <c r="BH1479" s="231">
        <f>IF(N1479="sníž. přenesená",J1479,0)</f>
        <v>0</v>
      </c>
      <c r="BI1479" s="231">
        <f>IF(N1479="nulová",J1479,0)</f>
        <v>0</v>
      </c>
      <c r="BJ1479" s="23" t="s">
        <v>24</v>
      </c>
      <c r="BK1479" s="231">
        <f>ROUND(I1479*H1479,2)</f>
        <v>0</v>
      </c>
      <c r="BL1479" s="23" t="s">
        <v>244</v>
      </c>
      <c r="BM1479" s="23" t="s">
        <v>2524</v>
      </c>
    </row>
    <row r="1480" s="1" customFormat="1" ht="38.25" customHeight="1">
      <c r="B1480" s="45"/>
      <c r="C1480" s="220" t="s">
        <v>2525</v>
      </c>
      <c r="D1480" s="220" t="s">
        <v>170</v>
      </c>
      <c r="E1480" s="221" t="s">
        <v>2526</v>
      </c>
      <c r="F1480" s="222" t="s">
        <v>2527</v>
      </c>
      <c r="G1480" s="223" t="s">
        <v>173</v>
      </c>
      <c r="H1480" s="224">
        <v>3</v>
      </c>
      <c r="I1480" s="225"/>
      <c r="J1480" s="226">
        <f>ROUND(I1480*H1480,2)</f>
        <v>0</v>
      </c>
      <c r="K1480" s="222" t="s">
        <v>2283</v>
      </c>
      <c r="L1480" s="71"/>
      <c r="M1480" s="227" t="s">
        <v>22</v>
      </c>
      <c r="N1480" s="228" t="s">
        <v>49</v>
      </c>
      <c r="O1480" s="46"/>
      <c r="P1480" s="229">
        <f>O1480*H1480</f>
        <v>0</v>
      </c>
      <c r="Q1480" s="229">
        <v>0.0096900000000000007</v>
      </c>
      <c r="R1480" s="229">
        <f>Q1480*H1480</f>
        <v>0.029070000000000002</v>
      </c>
      <c r="S1480" s="229">
        <v>0</v>
      </c>
      <c r="T1480" s="230">
        <f>S1480*H1480</f>
        <v>0</v>
      </c>
      <c r="AR1480" s="23" t="s">
        <v>244</v>
      </c>
      <c r="AT1480" s="23" t="s">
        <v>170</v>
      </c>
      <c r="AU1480" s="23" t="s">
        <v>87</v>
      </c>
      <c r="AY1480" s="23" t="s">
        <v>168</v>
      </c>
      <c r="BE1480" s="231">
        <f>IF(N1480="základní",J1480,0)</f>
        <v>0</v>
      </c>
      <c r="BF1480" s="231">
        <f>IF(N1480="snížená",J1480,0)</f>
        <v>0</v>
      </c>
      <c r="BG1480" s="231">
        <f>IF(N1480="zákl. přenesená",J1480,0)</f>
        <v>0</v>
      </c>
      <c r="BH1480" s="231">
        <f>IF(N1480="sníž. přenesená",J1480,0)</f>
        <v>0</v>
      </c>
      <c r="BI1480" s="231">
        <f>IF(N1480="nulová",J1480,0)</f>
        <v>0</v>
      </c>
      <c r="BJ1480" s="23" t="s">
        <v>24</v>
      </c>
      <c r="BK1480" s="231">
        <f>ROUND(I1480*H1480,2)</f>
        <v>0</v>
      </c>
      <c r="BL1480" s="23" t="s">
        <v>244</v>
      </c>
      <c r="BM1480" s="23" t="s">
        <v>2528</v>
      </c>
    </row>
    <row r="1481" s="1" customFormat="1" ht="38.25" customHeight="1">
      <c r="B1481" s="45"/>
      <c r="C1481" s="220" t="s">
        <v>2529</v>
      </c>
      <c r="D1481" s="220" t="s">
        <v>170</v>
      </c>
      <c r="E1481" s="221" t="s">
        <v>2530</v>
      </c>
      <c r="F1481" s="222" t="s">
        <v>2531</v>
      </c>
      <c r="G1481" s="223" t="s">
        <v>173</v>
      </c>
      <c r="H1481" s="224">
        <v>4</v>
      </c>
      <c r="I1481" s="225"/>
      <c r="J1481" s="226">
        <f>ROUND(I1481*H1481,2)</f>
        <v>0</v>
      </c>
      <c r="K1481" s="222" t="s">
        <v>2283</v>
      </c>
      <c r="L1481" s="71"/>
      <c r="M1481" s="227" t="s">
        <v>22</v>
      </c>
      <c r="N1481" s="228" t="s">
        <v>49</v>
      </c>
      <c r="O1481" s="46"/>
      <c r="P1481" s="229">
        <f>O1481*H1481</f>
        <v>0</v>
      </c>
      <c r="Q1481" s="229">
        <v>0.015879999999999998</v>
      </c>
      <c r="R1481" s="229">
        <f>Q1481*H1481</f>
        <v>0.063519999999999993</v>
      </c>
      <c r="S1481" s="229">
        <v>0</v>
      </c>
      <c r="T1481" s="230">
        <f>S1481*H1481</f>
        <v>0</v>
      </c>
      <c r="AR1481" s="23" t="s">
        <v>244</v>
      </c>
      <c r="AT1481" s="23" t="s">
        <v>170</v>
      </c>
      <c r="AU1481" s="23" t="s">
        <v>87</v>
      </c>
      <c r="AY1481" s="23" t="s">
        <v>168</v>
      </c>
      <c r="BE1481" s="231">
        <f>IF(N1481="základní",J1481,0)</f>
        <v>0</v>
      </c>
      <c r="BF1481" s="231">
        <f>IF(N1481="snížená",J1481,0)</f>
        <v>0</v>
      </c>
      <c r="BG1481" s="231">
        <f>IF(N1481="zákl. přenesená",J1481,0)</f>
        <v>0</v>
      </c>
      <c r="BH1481" s="231">
        <f>IF(N1481="sníž. přenesená",J1481,0)</f>
        <v>0</v>
      </c>
      <c r="BI1481" s="231">
        <f>IF(N1481="nulová",J1481,0)</f>
        <v>0</v>
      </c>
      <c r="BJ1481" s="23" t="s">
        <v>24</v>
      </c>
      <c r="BK1481" s="231">
        <f>ROUND(I1481*H1481,2)</f>
        <v>0</v>
      </c>
      <c r="BL1481" s="23" t="s">
        <v>244</v>
      </c>
      <c r="BM1481" s="23" t="s">
        <v>2532</v>
      </c>
    </row>
    <row r="1482" s="1" customFormat="1" ht="38.25" customHeight="1">
      <c r="B1482" s="45"/>
      <c r="C1482" s="220" t="s">
        <v>2533</v>
      </c>
      <c r="D1482" s="220" t="s">
        <v>170</v>
      </c>
      <c r="E1482" s="221" t="s">
        <v>2534</v>
      </c>
      <c r="F1482" s="222" t="s">
        <v>2535</v>
      </c>
      <c r="G1482" s="223" t="s">
        <v>173</v>
      </c>
      <c r="H1482" s="224">
        <v>1</v>
      </c>
      <c r="I1482" s="225"/>
      <c r="J1482" s="226">
        <f>ROUND(I1482*H1482,2)</f>
        <v>0</v>
      </c>
      <c r="K1482" s="222" t="s">
        <v>2283</v>
      </c>
      <c r="L1482" s="71"/>
      <c r="M1482" s="227" t="s">
        <v>22</v>
      </c>
      <c r="N1482" s="228" t="s">
        <v>49</v>
      </c>
      <c r="O1482" s="46"/>
      <c r="P1482" s="229">
        <f>O1482*H1482</f>
        <v>0</v>
      </c>
      <c r="Q1482" s="229">
        <v>0.026100000000000002</v>
      </c>
      <c r="R1482" s="229">
        <f>Q1482*H1482</f>
        <v>0.026100000000000002</v>
      </c>
      <c r="S1482" s="229">
        <v>0</v>
      </c>
      <c r="T1482" s="230">
        <f>S1482*H1482</f>
        <v>0</v>
      </c>
      <c r="AR1482" s="23" t="s">
        <v>244</v>
      </c>
      <c r="AT1482" s="23" t="s">
        <v>170</v>
      </c>
      <c r="AU1482" s="23" t="s">
        <v>87</v>
      </c>
      <c r="AY1482" s="23" t="s">
        <v>168</v>
      </c>
      <c r="BE1482" s="231">
        <f>IF(N1482="základní",J1482,0)</f>
        <v>0</v>
      </c>
      <c r="BF1482" s="231">
        <f>IF(N1482="snížená",J1482,0)</f>
        <v>0</v>
      </c>
      <c r="BG1482" s="231">
        <f>IF(N1482="zákl. přenesená",J1482,0)</f>
        <v>0</v>
      </c>
      <c r="BH1482" s="231">
        <f>IF(N1482="sníž. přenesená",J1482,0)</f>
        <v>0</v>
      </c>
      <c r="BI1482" s="231">
        <f>IF(N1482="nulová",J1482,0)</f>
        <v>0</v>
      </c>
      <c r="BJ1482" s="23" t="s">
        <v>24</v>
      </c>
      <c r="BK1482" s="231">
        <f>ROUND(I1482*H1482,2)</f>
        <v>0</v>
      </c>
      <c r="BL1482" s="23" t="s">
        <v>244</v>
      </c>
      <c r="BM1482" s="23" t="s">
        <v>2536</v>
      </c>
    </row>
    <row r="1483" s="1" customFormat="1" ht="38.25" customHeight="1">
      <c r="B1483" s="45"/>
      <c r="C1483" s="220" t="s">
        <v>2537</v>
      </c>
      <c r="D1483" s="220" t="s">
        <v>170</v>
      </c>
      <c r="E1483" s="221" t="s">
        <v>2538</v>
      </c>
      <c r="F1483" s="222" t="s">
        <v>2539</v>
      </c>
      <c r="G1483" s="223" t="s">
        <v>173</v>
      </c>
      <c r="H1483" s="224">
        <v>7</v>
      </c>
      <c r="I1483" s="225"/>
      <c r="J1483" s="226">
        <f>ROUND(I1483*H1483,2)</f>
        <v>0</v>
      </c>
      <c r="K1483" s="222" t="s">
        <v>2283</v>
      </c>
      <c r="L1483" s="71"/>
      <c r="M1483" s="227" t="s">
        <v>22</v>
      </c>
      <c r="N1483" s="228" t="s">
        <v>49</v>
      </c>
      <c r="O1483" s="46"/>
      <c r="P1483" s="229">
        <f>O1483*H1483</f>
        <v>0</v>
      </c>
      <c r="Q1483" s="229">
        <v>0.027199999999999998</v>
      </c>
      <c r="R1483" s="229">
        <f>Q1483*H1483</f>
        <v>0.19039999999999999</v>
      </c>
      <c r="S1483" s="229">
        <v>0</v>
      </c>
      <c r="T1483" s="230">
        <f>S1483*H1483</f>
        <v>0</v>
      </c>
      <c r="AR1483" s="23" t="s">
        <v>244</v>
      </c>
      <c r="AT1483" s="23" t="s">
        <v>170</v>
      </c>
      <c r="AU1483" s="23" t="s">
        <v>87</v>
      </c>
      <c r="AY1483" s="23" t="s">
        <v>168</v>
      </c>
      <c r="BE1483" s="231">
        <f>IF(N1483="základní",J1483,0)</f>
        <v>0</v>
      </c>
      <c r="BF1483" s="231">
        <f>IF(N1483="snížená",J1483,0)</f>
        <v>0</v>
      </c>
      <c r="BG1483" s="231">
        <f>IF(N1483="zákl. přenesená",J1483,0)</f>
        <v>0</v>
      </c>
      <c r="BH1483" s="231">
        <f>IF(N1483="sníž. přenesená",J1483,0)</f>
        <v>0</v>
      </c>
      <c r="BI1483" s="231">
        <f>IF(N1483="nulová",J1483,0)</f>
        <v>0</v>
      </c>
      <c r="BJ1483" s="23" t="s">
        <v>24</v>
      </c>
      <c r="BK1483" s="231">
        <f>ROUND(I1483*H1483,2)</f>
        <v>0</v>
      </c>
      <c r="BL1483" s="23" t="s">
        <v>244</v>
      </c>
      <c r="BM1483" s="23" t="s">
        <v>2540</v>
      </c>
    </row>
    <row r="1484" s="1" customFormat="1" ht="38.25" customHeight="1">
      <c r="B1484" s="45"/>
      <c r="C1484" s="220" t="s">
        <v>2541</v>
      </c>
      <c r="D1484" s="220" t="s">
        <v>170</v>
      </c>
      <c r="E1484" s="221" t="s">
        <v>2542</v>
      </c>
      <c r="F1484" s="222" t="s">
        <v>2543</v>
      </c>
      <c r="G1484" s="223" t="s">
        <v>173</v>
      </c>
      <c r="H1484" s="224">
        <v>9</v>
      </c>
      <c r="I1484" s="225"/>
      <c r="J1484" s="226">
        <f>ROUND(I1484*H1484,2)</f>
        <v>0</v>
      </c>
      <c r="K1484" s="222" t="s">
        <v>2283</v>
      </c>
      <c r="L1484" s="71"/>
      <c r="M1484" s="227" t="s">
        <v>22</v>
      </c>
      <c r="N1484" s="228" t="s">
        <v>49</v>
      </c>
      <c r="O1484" s="46"/>
      <c r="P1484" s="229">
        <f>O1484*H1484</f>
        <v>0</v>
      </c>
      <c r="Q1484" s="229">
        <v>0.030880000000000001</v>
      </c>
      <c r="R1484" s="229">
        <f>Q1484*H1484</f>
        <v>0.27792</v>
      </c>
      <c r="S1484" s="229">
        <v>0</v>
      </c>
      <c r="T1484" s="230">
        <f>S1484*H1484</f>
        <v>0</v>
      </c>
      <c r="AR1484" s="23" t="s">
        <v>244</v>
      </c>
      <c r="AT1484" s="23" t="s">
        <v>170</v>
      </c>
      <c r="AU1484" s="23" t="s">
        <v>87</v>
      </c>
      <c r="AY1484" s="23" t="s">
        <v>168</v>
      </c>
      <c r="BE1484" s="231">
        <f>IF(N1484="základní",J1484,0)</f>
        <v>0</v>
      </c>
      <c r="BF1484" s="231">
        <f>IF(N1484="snížená",J1484,0)</f>
        <v>0</v>
      </c>
      <c r="BG1484" s="231">
        <f>IF(N1484="zákl. přenesená",J1484,0)</f>
        <v>0</v>
      </c>
      <c r="BH1484" s="231">
        <f>IF(N1484="sníž. přenesená",J1484,0)</f>
        <v>0</v>
      </c>
      <c r="BI1484" s="231">
        <f>IF(N1484="nulová",J1484,0)</f>
        <v>0</v>
      </c>
      <c r="BJ1484" s="23" t="s">
        <v>24</v>
      </c>
      <c r="BK1484" s="231">
        <f>ROUND(I1484*H1484,2)</f>
        <v>0</v>
      </c>
      <c r="BL1484" s="23" t="s">
        <v>244</v>
      </c>
      <c r="BM1484" s="23" t="s">
        <v>2544</v>
      </c>
    </row>
    <row r="1485" s="1" customFormat="1" ht="38.25" customHeight="1">
      <c r="B1485" s="45"/>
      <c r="C1485" s="220" t="s">
        <v>2545</v>
      </c>
      <c r="D1485" s="220" t="s">
        <v>170</v>
      </c>
      <c r="E1485" s="221" t="s">
        <v>2546</v>
      </c>
      <c r="F1485" s="222" t="s">
        <v>2547</v>
      </c>
      <c r="G1485" s="223" t="s">
        <v>173</v>
      </c>
      <c r="H1485" s="224">
        <v>15</v>
      </c>
      <c r="I1485" s="225"/>
      <c r="J1485" s="226">
        <f>ROUND(I1485*H1485,2)</f>
        <v>0</v>
      </c>
      <c r="K1485" s="222" t="s">
        <v>2283</v>
      </c>
      <c r="L1485" s="71"/>
      <c r="M1485" s="227" t="s">
        <v>22</v>
      </c>
      <c r="N1485" s="228" t="s">
        <v>49</v>
      </c>
      <c r="O1485" s="46"/>
      <c r="P1485" s="229">
        <f>O1485*H1485</f>
        <v>0</v>
      </c>
      <c r="Q1485" s="229">
        <v>0.035659999999999997</v>
      </c>
      <c r="R1485" s="229">
        <f>Q1485*H1485</f>
        <v>0.53489999999999993</v>
      </c>
      <c r="S1485" s="229">
        <v>0</v>
      </c>
      <c r="T1485" s="230">
        <f>S1485*H1485</f>
        <v>0</v>
      </c>
      <c r="AR1485" s="23" t="s">
        <v>244</v>
      </c>
      <c r="AT1485" s="23" t="s">
        <v>170</v>
      </c>
      <c r="AU1485" s="23" t="s">
        <v>87</v>
      </c>
      <c r="AY1485" s="23" t="s">
        <v>168</v>
      </c>
      <c r="BE1485" s="231">
        <f>IF(N1485="základní",J1485,0)</f>
        <v>0</v>
      </c>
      <c r="BF1485" s="231">
        <f>IF(N1485="snížená",J1485,0)</f>
        <v>0</v>
      </c>
      <c r="BG1485" s="231">
        <f>IF(N1485="zákl. přenesená",J1485,0)</f>
        <v>0</v>
      </c>
      <c r="BH1485" s="231">
        <f>IF(N1485="sníž. přenesená",J1485,0)</f>
        <v>0</v>
      </c>
      <c r="BI1485" s="231">
        <f>IF(N1485="nulová",J1485,0)</f>
        <v>0</v>
      </c>
      <c r="BJ1485" s="23" t="s">
        <v>24</v>
      </c>
      <c r="BK1485" s="231">
        <f>ROUND(I1485*H1485,2)</f>
        <v>0</v>
      </c>
      <c r="BL1485" s="23" t="s">
        <v>244</v>
      </c>
      <c r="BM1485" s="23" t="s">
        <v>2548</v>
      </c>
    </row>
    <row r="1486" s="1" customFormat="1" ht="16.5" customHeight="1">
      <c r="B1486" s="45"/>
      <c r="C1486" s="220" t="s">
        <v>2549</v>
      </c>
      <c r="D1486" s="220" t="s">
        <v>170</v>
      </c>
      <c r="E1486" s="221" t="s">
        <v>2550</v>
      </c>
      <c r="F1486" s="222" t="s">
        <v>2551</v>
      </c>
      <c r="G1486" s="223" t="s">
        <v>173</v>
      </c>
      <c r="H1486" s="224">
        <v>3</v>
      </c>
      <c r="I1486" s="225"/>
      <c r="J1486" s="226">
        <f>ROUND(I1486*H1486,2)</f>
        <v>0</v>
      </c>
      <c r="K1486" s="222" t="s">
        <v>2283</v>
      </c>
      <c r="L1486" s="71"/>
      <c r="M1486" s="227" t="s">
        <v>22</v>
      </c>
      <c r="N1486" s="228" t="s">
        <v>49</v>
      </c>
      <c r="O1486" s="46"/>
      <c r="P1486" s="229">
        <f>O1486*H1486</f>
        <v>0</v>
      </c>
      <c r="Q1486" s="229">
        <v>5.0000000000000002E-05</v>
      </c>
      <c r="R1486" s="229">
        <f>Q1486*H1486</f>
        <v>0.00015000000000000001</v>
      </c>
      <c r="S1486" s="229">
        <v>0.01235</v>
      </c>
      <c r="T1486" s="230">
        <f>S1486*H1486</f>
        <v>0.03705</v>
      </c>
      <c r="AR1486" s="23" t="s">
        <v>244</v>
      </c>
      <c r="AT1486" s="23" t="s">
        <v>170</v>
      </c>
      <c r="AU1486" s="23" t="s">
        <v>87</v>
      </c>
      <c r="AY1486" s="23" t="s">
        <v>168</v>
      </c>
      <c r="BE1486" s="231">
        <f>IF(N1486="základní",J1486,0)</f>
        <v>0</v>
      </c>
      <c r="BF1486" s="231">
        <f>IF(N1486="snížená",J1486,0)</f>
        <v>0</v>
      </c>
      <c r="BG1486" s="231">
        <f>IF(N1486="zákl. přenesená",J1486,0)</f>
        <v>0</v>
      </c>
      <c r="BH1486" s="231">
        <f>IF(N1486="sníž. přenesená",J1486,0)</f>
        <v>0</v>
      </c>
      <c r="BI1486" s="231">
        <f>IF(N1486="nulová",J1486,0)</f>
        <v>0</v>
      </c>
      <c r="BJ1486" s="23" t="s">
        <v>24</v>
      </c>
      <c r="BK1486" s="231">
        <f>ROUND(I1486*H1486,2)</f>
        <v>0</v>
      </c>
      <c r="BL1486" s="23" t="s">
        <v>244</v>
      </c>
      <c r="BM1486" s="23" t="s">
        <v>2552</v>
      </c>
    </row>
    <row r="1487" s="1" customFormat="1" ht="25.5" customHeight="1">
      <c r="B1487" s="45"/>
      <c r="C1487" s="220" t="s">
        <v>2553</v>
      </c>
      <c r="D1487" s="220" t="s">
        <v>170</v>
      </c>
      <c r="E1487" s="221" t="s">
        <v>2554</v>
      </c>
      <c r="F1487" s="222" t="s">
        <v>2555</v>
      </c>
      <c r="G1487" s="223" t="s">
        <v>173</v>
      </c>
      <c r="H1487" s="224">
        <v>1</v>
      </c>
      <c r="I1487" s="225"/>
      <c r="J1487" s="226">
        <f>ROUND(I1487*H1487,2)</f>
        <v>0</v>
      </c>
      <c r="K1487" s="222" t="s">
        <v>2283</v>
      </c>
      <c r="L1487" s="71"/>
      <c r="M1487" s="227" t="s">
        <v>22</v>
      </c>
      <c r="N1487" s="228" t="s">
        <v>49</v>
      </c>
      <c r="O1487" s="46"/>
      <c r="P1487" s="229">
        <f>O1487*H1487</f>
        <v>0</v>
      </c>
      <c r="Q1487" s="229">
        <v>5.0000000000000002E-05</v>
      </c>
      <c r="R1487" s="229">
        <f>Q1487*H1487</f>
        <v>5.0000000000000002E-05</v>
      </c>
      <c r="S1487" s="229">
        <v>0.023259999999999999</v>
      </c>
      <c r="T1487" s="230">
        <f>S1487*H1487</f>
        <v>0.023259999999999999</v>
      </c>
      <c r="AR1487" s="23" t="s">
        <v>244</v>
      </c>
      <c r="AT1487" s="23" t="s">
        <v>170</v>
      </c>
      <c r="AU1487" s="23" t="s">
        <v>87</v>
      </c>
      <c r="AY1487" s="23" t="s">
        <v>168</v>
      </c>
      <c r="BE1487" s="231">
        <f>IF(N1487="základní",J1487,0)</f>
        <v>0</v>
      </c>
      <c r="BF1487" s="231">
        <f>IF(N1487="snížená",J1487,0)</f>
        <v>0</v>
      </c>
      <c r="BG1487" s="231">
        <f>IF(N1487="zákl. přenesená",J1487,0)</f>
        <v>0</v>
      </c>
      <c r="BH1487" s="231">
        <f>IF(N1487="sníž. přenesená",J1487,0)</f>
        <v>0</v>
      </c>
      <c r="BI1487" s="231">
        <f>IF(N1487="nulová",J1487,0)</f>
        <v>0</v>
      </c>
      <c r="BJ1487" s="23" t="s">
        <v>24</v>
      </c>
      <c r="BK1487" s="231">
        <f>ROUND(I1487*H1487,2)</f>
        <v>0</v>
      </c>
      <c r="BL1487" s="23" t="s">
        <v>244</v>
      </c>
      <c r="BM1487" s="23" t="s">
        <v>2556</v>
      </c>
    </row>
    <row r="1488" s="1" customFormat="1" ht="38.25" customHeight="1">
      <c r="B1488" s="45"/>
      <c r="C1488" s="220" t="s">
        <v>2557</v>
      </c>
      <c r="D1488" s="220" t="s">
        <v>170</v>
      </c>
      <c r="E1488" s="221" t="s">
        <v>2558</v>
      </c>
      <c r="F1488" s="222" t="s">
        <v>2559</v>
      </c>
      <c r="G1488" s="223" t="s">
        <v>173</v>
      </c>
      <c r="H1488" s="224">
        <v>3</v>
      </c>
      <c r="I1488" s="225"/>
      <c r="J1488" s="226">
        <f>ROUND(I1488*H1488,2)</f>
        <v>0</v>
      </c>
      <c r="K1488" s="222" t="s">
        <v>2283</v>
      </c>
      <c r="L1488" s="71"/>
      <c r="M1488" s="227" t="s">
        <v>22</v>
      </c>
      <c r="N1488" s="228" t="s">
        <v>49</v>
      </c>
      <c r="O1488" s="46"/>
      <c r="P1488" s="229">
        <f>O1488*H1488</f>
        <v>0</v>
      </c>
      <c r="Q1488" s="229">
        <v>0.016760000000000001</v>
      </c>
      <c r="R1488" s="229">
        <f>Q1488*H1488</f>
        <v>0.050280000000000005</v>
      </c>
      <c r="S1488" s="229">
        <v>0</v>
      </c>
      <c r="T1488" s="230">
        <f>S1488*H1488</f>
        <v>0</v>
      </c>
      <c r="AR1488" s="23" t="s">
        <v>244</v>
      </c>
      <c r="AT1488" s="23" t="s">
        <v>170</v>
      </c>
      <c r="AU1488" s="23" t="s">
        <v>87</v>
      </c>
      <c r="AY1488" s="23" t="s">
        <v>168</v>
      </c>
      <c r="BE1488" s="231">
        <f>IF(N1488="základní",J1488,0)</f>
        <v>0</v>
      </c>
      <c r="BF1488" s="231">
        <f>IF(N1488="snížená",J1488,0)</f>
        <v>0</v>
      </c>
      <c r="BG1488" s="231">
        <f>IF(N1488="zákl. přenesená",J1488,0)</f>
        <v>0</v>
      </c>
      <c r="BH1488" s="231">
        <f>IF(N1488="sníž. přenesená",J1488,0)</f>
        <v>0</v>
      </c>
      <c r="BI1488" s="231">
        <f>IF(N1488="nulová",J1488,0)</f>
        <v>0</v>
      </c>
      <c r="BJ1488" s="23" t="s">
        <v>24</v>
      </c>
      <c r="BK1488" s="231">
        <f>ROUND(I1488*H1488,2)</f>
        <v>0</v>
      </c>
      <c r="BL1488" s="23" t="s">
        <v>244</v>
      </c>
      <c r="BM1488" s="23" t="s">
        <v>2560</v>
      </c>
    </row>
    <row r="1489" s="1" customFormat="1" ht="16.5" customHeight="1">
      <c r="B1489" s="45"/>
      <c r="C1489" s="220" t="s">
        <v>2561</v>
      </c>
      <c r="D1489" s="220" t="s">
        <v>170</v>
      </c>
      <c r="E1489" s="221" t="s">
        <v>2562</v>
      </c>
      <c r="F1489" s="222" t="s">
        <v>2563</v>
      </c>
      <c r="G1489" s="223" t="s">
        <v>173</v>
      </c>
      <c r="H1489" s="224">
        <v>27</v>
      </c>
      <c r="I1489" s="225"/>
      <c r="J1489" s="226">
        <f>ROUND(I1489*H1489,2)</f>
        <v>0</v>
      </c>
      <c r="K1489" s="222" t="s">
        <v>2283</v>
      </c>
      <c r="L1489" s="71"/>
      <c r="M1489" s="227" t="s">
        <v>22</v>
      </c>
      <c r="N1489" s="228" t="s">
        <v>49</v>
      </c>
      <c r="O1489" s="46"/>
      <c r="P1489" s="229">
        <f>O1489*H1489</f>
        <v>0</v>
      </c>
      <c r="Q1489" s="229">
        <v>0</v>
      </c>
      <c r="R1489" s="229">
        <f>Q1489*H1489</f>
        <v>0</v>
      </c>
      <c r="S1489" s="229">
        <v>0</v>
      </c>
      <c r="T1489" s="230">
        <f>S1489*H1489</f>
        <v>0</v>
      </c>
      <c r="AR1489" s="23" t="s">
        <v>244</v>
      </c>
      <c r="AT1489" s="23" t="s">
        <v>170</v>
      </c>
      <c r="AU1489" s="23" t="s">
        <v>87</v>
      </c>
      <c r="AY1489" s="23" t="s">
        <v>168</v>
      </c>
      <c r="BE1489" s="231">
        <f>IF(N1489="základní",J1489,0)</f>
        <v>0</v>
      </c>
      <c r="BF1489" s="231">
        <f>IF(N1489="snížená",J1489,0)</f>
        <v>0</v>
      </c>
      <c r="BG1489" s="231">
        <f>IF(N1489="zákl. přenesená",J1489,0)</f>
        <v>0</v>
      </c>
      <c r="BH1489" s="231">
        <f>IF(N1489="sníž. přenesená",J1489,0)</f>
        <v>0</v>
      </c>
      <c r="BI1489" s="231">
        <f>IF(N1489="nulová",J1489,0)</f>
        <v>0</v>
      </c>
      <c r="BJ1489" s="23" t="s">
        <v>24</v>
      </c>
      <c r="BK1489" s="231">
        <f>ROUND(I1489*H1489,2)</f>
        <v>0</v>
      </c>
      <c r="BL1489" s="23" t="s">
        <v>244</v>
      </c>
      <c r="BM1489" s="23" t="s">
        <v>2564</v>
      </c>
    </row>
    <row r="1490" s="1" customFormat="1" ht="16.5" customHeight="1">
      <c r="B1490" s="45"/>
      <c r="C1490" s="220" t="s">
        <v>2565</v>
      </c>
      <c r="D1490" s="220" t="s">
        <v>170</v>
      </c>
      <c r="E1490" s="221" t="s">
        <v>2566</v>
      </c>
      <c r="F1490" s="222" t="s">
        <v>2567</v>
      </c>
      <c r="G1490" s="223" t="s">
        <v>173</v>
      </c>
      <c r="H1490" s="224">
        <v>41</v>
      </c>
      <c r="I1490" s="225"/>
      <c r="J1490" s="226">
        <f>ROUND(I1490*H1490,2)</f>
        <v>0</v>
      </c>
      <c r="K1490" s="222" t="s">
        <v>2283</v>
      </c>
      <c r="L1490" s="71"/>
      <c r="M1490" s="227" t="s">
        <v>22</v>
      </c>
      <c r="N1490" s="228" t="s">
        <v>49</v>
      </c>
      <c r="O1490" s="46"/>
      <c r="P1490" s="229">
        <f>O1490*H1490</f>
        <v>0</v>
      </c>
      <c r="Q1490" s="229">
        <v>0</v>
      </c>
      <c r="R1490" s="229">
        <f>Q1490*H1490</f>
        <v>0</v>
      </c>
      <c r="S1490" s="229">
        <v>0</v>
      </c>
      <c r="T1490" s="230">
        <f>S1490*H1490</f>
        <v>0</v>
      </c>
      <c r="AR1490" s="23" t="s">
        <v>244</v>
      </c>
      <c r="AT1490" s="23" t="s">
        <v>170</v>
      </c>
      <c r="AU1490" s="23" t="s">
        <v>87</v>
      </c>
      <c r="AY1490" s="23" t="s">
        <v>168</v>
      </c>
      <c r="BE1490" s="231">
        <f>IF(N1490="základní",J1490,0)</f>
        <v>0</v>
      </c>
      <c r="BF1490" s="231">
        <f>IF(N1490="snížená",J1490,0)</f>
        <v>0</v>
      </c>
      <c r="BG1490" s="231">
        <f>IF(N1490="zákl. přenesená",J1490,0)</f>
        <v>0</v>
      </c>
      <c r="BH1490" s="231">
        <f>IF(N1490="sníž. přenesená",J1490,0)</f>
        <v>0</v>
      </c>
      <c r="BI1490" s="231">
        <f>IF(N1490="nulová",J1490,0)</f>
        <v>0</v>
      </c>
      <c r="BJ1490" s="23" t="s">
        <v>24</v>
      </c>
      <c r="BK1490" s="231">
        <f>ROUND(I1490*H1490,2)</f>
        <v>0</v>
      </c>
      <c r="BL1490" s="23" t="s">
        <v>244</v>
      </c>
      <c r="BM1490" s="23" t="s">
        <v>2568</v>
      </c>
    </row>
    <row r="1491" s="1" customFormat="1" ht="25.5" customHeight="1">
      <c r="B1491" s="45"/>
      <c r="C1491" s="220" t="s">
        <v>2569</v>
      </c>
      <c r="D1491" s="220" t="s">
        <v>170</v>
      </c>
      <c r="E1491" s="221" t="s">
        <v>2570</v>
      </c>
      <c r="F1491" s="222" t="s">
        <v>2571</v>
      </c>
      <c r="G1491" s="223" t="s">
        <v>247</v>
      </c>
      <c r="H1491" s="224">
        <v>197.43000000000001</v>
      </c>
      <c r="I1491" s="225"/>
      <c r="J1491" s="226">
        <f>ROUND(I1491*H1491,2)</f>
        <v>0</v>
      </c>
      <c r="K1491" s="222" t="s">
        <v>2283</v>
      </c>
      <c r="L1491" s="71"/>
      <c r="M1491" s="227" t="s">
        <v>22</v>
      </c>
      <c r="N1491" s="228" t="s">
        <v>49</v>
      </c>
      <c r="O1491" s="46"/>
      <c r="P1491" s="229">
        <f>O1491*H1491</f>
        <v>0</v>
      </c>
      <c r="Q1491" s="229">
        <v>0</v>
      </c>
      <c r="R1491" s="229">
        <f>Q1491*H1491</f>
        <v>0</v>
      </c>
      <c r="S1491" s="229">
        <v>0</v>
      </c>
      <c r="T1491" s="230">
        <f>S1491*H1491</f>
        <v>0</v>
      </c>
      <c r="AR1491" s="23" t="s">
        <v>244</v>
      </c>
      <c r="AT1491" s="23" t="s">
        <v>170</v>
      </c>
      <c r="AU1491" s="23" t="s">
        <v>87</v>
      </c>
      <c r="AY1491" s="23" t="s">
        <v>168</v>
      </c>
      <c r="BE1491" s="231">
        <f>IF(N1491="základní",J1491,0)</f>
        <v>0</v>
      </c>
      <c r="BF1491" s="231">
        <f>IF(N1491="snížená",J1491,0)</f>
        <v>0</v>
      </c>
      <c r="BG1491" s="231">
        <f>IF(N1491="zákl. přenesená",J1491,0)</f>
        <v>0</v>
      </c>
      <c r="BH1491" s="231">
        <f>IF(N1491="sníž. přenesená",J1491,0)</f>
        <v>0</v>
      </c>
      <c r="BI1491" s="231">
        <f>IF(N1491="nulová",J1491,0)</f>
        <v>0</v>
      </c>
      <c r="BJ1491" s="23" t="s">
        <v>24</v>
      </c>
      <c r="BK1491" s="231">
        <f>ROUND(I1491*H1491,2)</f>
        <v>0</v>
      </c>
      <c r="BL1491" s="23" t="s">
        <v>244</v>
      </c>
      <c r="BM1491" s="23" t="s">
        <v>2572</v>
      </c>
    </row>
    <row r="1492" s="1" customFormat="1" ht="25.5" customHeight="1">
      <c r="B1492" s="45"/>
      <c r="C1492" s="220" t="s">
        <v>2573</v>
      </c>
      <c r="D1492" s="220" t="s">
        <v>170</v>
      </c>
      <c r="E1492" s="221" t="s">
        <v>2574</v>
      </c>
      <c r="F1492" s="222" t="s">
        <v>2575</v>
      </c>
      <c r="G1492" s="223" t="s">
        <v>173</v>
      </c>
      <c r="H1492" s="224">
        <v>3</v>
      </c>
      <c r="I1492" s="225"/>
      <c r="J1492" s="226">
        <f>ROUND(I1492*H1492,2)</f>
        <v>0</v>
      </c>
      <c r="K1492" s="222" t="s">
        <v>2283</v>
      </c>
      <c r="L1492" s="71"/>
      <c r="M1492" s="227" t="s">
        <v>22</v>
      </c>
      <c r="N1492" s="228" t="s">
        <v>49</v>
      </c>
      <c r="O1492" s="46"/>
      <c r="P1492" s="229">
        <f>O1492*H1492</f>
        <v>0</v>
      </c>
      <c r="Q1492" s="229">
        <v>1.0000000000000001E-05</v>
      </c>
      <c r="R1492" s="229">
        <f>Q1492*H1492</f>
        <v>3.0000000000000004E-05</v>
      </c>
      <c r="S1492" s="229">
        <v>0</v>
      </c>
      <c r="T1492" s="230">
        <f>S1492*H1492</f>
        <v>0</v>
      </c>
      <c r="AR1492" s="23" t="s">
        <v>244</v>
      </c>
      <c r="AT1492" s="23" t="s">
        <v>170</v>
      </c>
      <c r="AU1492" s="23" t="s">
        <v>87</v>
      </c>
      <c r="AY1492" s="23" t="s">
        <v>168</v>
      </c>
      <c r="BE1492" s="231">
        <f>IF(N1492="základní",J1492,0)</f>
        <v>0</v>
      </c>
      <c r="BF1492" s="231">
        <f>IF(N1492="snížená",J1492,0)</f>
        <v>0</v>
      </c>
      <c r="BG1492" s="231">
        <f>IF(N1492="zákl. přenesená",J1492,0)</f>
        <v>0</v>
      </c>
      <c r="BH1492" s="231">
        <f>IF(N1492="sníž. přenesená",J1492,0)</f>
        <v>0</v>
      </c>
      <c r="BI1492" s="231">
        <f>IF(N1492="nulová",J1492,0)</f>
        <v>0</v>
      </c>
      <c r="BJ1492" s="23" t="s">
        <v>24</v>
      </c>
      <c r="BK1492" s="231">
        <f>ROUND(I1492*H1492,2)</f>
        <v>0</v>
      </c>
      <c r="BL1492" s="23" t="s">
        <v>244</v>
      </c>
      <c r="BM1492" s="23" t="s">
        <v>2576</v>
      </c>
    </row>
    <row r="1493" s="1" customFormat="1" ht="25.5" customHeight="1">
      <c r="B1493" s="45"/>
      <c r="C1493" s="220" t="s">
        <v>2577</v>
      </c>
      <c r="D1493" s="220" t="s">
        <v>170</v>
      </c>
      <c r="E1493" s="221" t="s">
        <v>2578</v>
      </c>
      <c r="F1493" s="222" t="s">
        <v>2579</v>
      </c>
      <c r="G1493" s="223" t="s">
        <v>173</v>
      </c>
      <c r="H1493" s="224">
        <v>1</v>
      </c>
      <c r="I1493" s="225"/>
      <c r="J1493" s="226">
        <f>ROUND(I1493*H1493,2)</f>
        <v>0</v>
      </c>
      <c r="K1493" s="222" t="s">
        <v>2283</v>
      </c>
      <c r="L1493" s="71"/>
      <c r="M1493" s="227" t="s">
        <v>22</v>
      </c>
      <c r="N1493" s="228" t="s">
        <v>49</v>
      </c>
      <c r="O1493" s="46"/>
      <c r="P1493" s="229">
        <f>O1493*H1493</f>
        <v>0</v>
      </c>
      <c r="Q1493" s="229">
        <v>1.0000000000000001E-05</v>
      </c>
      <c r="R1493" s="229">
        <f>Q1493*H1493</f>
        <v>1.0000000000000001E-05</v>
      </c>
      <c r="S1493" s="229">
        <v>0</v>
      </c>
      <c r="T1493" s="230">
        <f>S1493*H1493</f>
        <v>0</v>
      </c>
      <c r="AR1493" s="23" t="s">
        <v>244</v>
      </c>
      <c r="AT1493" s="23" t="s">
        <v>170</v>
      </c>
      <c r="AU1493" s="23" t="s">
        <v>87</v>
      </c>
      <c r="AY1493" s="23" t="s">
        <v>168</v>
      </c>
      <c r="BE1493" s="231">
        <f>IF(N1493="základní",J1493,0)</f>
        <v>0</v>
      </c>
      <c r="BF1493" s="231">
        <f>IF(N1493="snížená",J1493,0)</f>
        <v>0</v>
      </c>
      <c r="BG1493" s="231">
        <f>IF(N1493="zákl. přenesená",J1493,0)</f>
        <v>0</v>
      </c>
      <c r="BH1493" s="231">
        <f>IF(N1493="sníž. přenesená",J1493,0)</f>
        <v>0</v>
      </c>
      <c r="BI1493" s="231">
        <f>IF(N1493="nulová",J1493,0)</f>
        <v>0</v>
      </c>
      <c r="BJ1493" s="23" t="s">
        <v>24</v>
      </c>
      <c r="BK1493" s="231">
        <f>ROUND(I1493*H1493,2)</f>
        <v>0</v>
      </c>
      <c r="BL1493" s="23" t="s">
        <v>244</v>
      </c>
      <c r="BM1493" s="23" t="s">
        <v>2580</v>
      </c>
    </row>
    <row r="1494" s="1" customFormat="1" ht="25.5" customHeight="1">
      <c r="B1494" s="45"/>
      <c r="C1494" s="220" t="s">
        <v>2581</v>
      </c>
      <c r="D1494" s="220" t="s">
        <v>170</v>
      </c>
      <c r="E1494" s="221" t="s">
        <v>2582</v>
      </c>
      <c r="F1494" s="222" t="s">
        <v>2583</v>
      </c>
      <c r="G1494" s="223" t="s">
        <v>173</v>
      </c>
      <c r="H1494" s="224">
        <v>150</v>
      </c>
      <c r="I1494" s="225"/>
      <c r="J1494" s="226">
        <f>ROUND(I1494*H1494,2)</f>
        <v>0</v>
      </c>
      <c r="K1494" s="222" t="s">
        <v>2283</v>
      </c>
      <c r="L1494" s="71"/>
      <c r="M1494" s="227" t="s">
        <v>22</v>
      </c>
      <c r="N1494" s="228" t="s">
        <v>49</v>
      </c>
      <c r="O1494" s="46"/>
      <c r="P1494" s="229">
        <f>O1494*H1494</f>
        <v>0</v>
      </c>
      <c r="Q1494" s="229">
        <v>1.0000000000000001E-05</v>
      </c>
      <c r="R1494" s="229">
        <f>Q1494*H1494</f>
        <v>0.0015</v>
      </c>
      <c r="S1494" s="229">
        <v>0.00075000000000000002</v>
      </c>
      <c r="T1494" s="230">
        <f>S1494*H1494</f>
        <v>0.1125</v>
      </c>
      <c r="AR1494" s="23" t="s">
        <v>244</v>
      </c>
      <c r="AT1494" s="23" t="s">
        <v>170</v>
      </c>
      <c r="AU1494" s="23" t="s">
        <v>87</v>
      </c>
      <c r="AY1494" s="23" t="s">
        <v>168</v>
      </c>
      <c r="BE1494" s="231">
        <f>IF(N1494="základní",J1494,0)</f>
        <v>0</v>
      </c>
      <c r="BF1494" s="231">
        <f>IF(N1494="snížená",J1494,0)</f>
        <v>0</v>
      </c>
      <c r="BG1494" s="231">
        <f>IF(N1494="zákl. přenesená",J1494,0)</f>
        <v>0</v>
      </c>
      <c r="BH1494" s="231">
        <f>IF(N1494="sníž. přenesená",J1494,0)</f>
        <v>0</v>
      </c>
      <c r="BI1494" s="231">
        <f>IF(N1494="nulová",J1494,0)</f>
        <v>0</v>
      </c>
      <c r="BJ1494" s="23" t="s">
        <v>24</v>
      </c>
      <c r="BK1494" s="231">
        <f>ROUND(I1494*H1494,2)</f>
        <v>0</v>
      </c>
      <c r="BL1494" s="23" t="s">
        <v>244</v>
      </c>
      <c r="BM1494" s="23" t="s">
        <v>2584</v>
      </c>
    </row>
    <row r="1495" s="1" customFormat="1" ht="38.25" customHeight="1">
      <c r="B1495" s="45"/>
      <c r="C1495" s="220" t="s">
        <v>2585</v>
      </c>
      <c r="D1495" s="220" t="s">
        <v>170</v>
      </c>
      <c r="E1495" s="221" t="s">
        <v>2586</v>
      </c>
      <c r="F1495" s="222" t="s">
        <v>2587</v>
      </c>
      <c r="G1495" s="223" t="s">
        <v>241</v>
      </c>
      <c r="H1495" s="224">
        <v>1.6910000000000001</v>
      </c>
      <c r="I1495" s="225"/>
      <c r="J1495" s="226">
        <f>ROUND(I1495*H1495,2)</f>
        <v>0</v>
      </c>
      <c r="K1495" s="222" t="s">
        <v>2283</v>
      </c>
      <c r="L1495" s="71"/>
      <c r="M1495" s="227" t="s">
        <v>22</v>
      </c>
      <c r="N1495" s="228" t="s">
        <v>49</v>
      </c>
      <c r="O1495" s="46"/>
      <c r="P1495" s="229">
        <f>O1495*H1495</f>
        <v>0</v>
      </c>
      <c r="Q1495" s="229">
        <v>0</v>
      </c>
      <c r="R1495" s="229">
        <f>Q1495*H1495</f>
        <v>0</v>
      </c>
      <c r="S1495" s="229">
        <v>0</v>
      </c>
      <c r="T1495" s="230">
        <f>S1495*H1495</f>
        <v>0</v>
      </c>
      <c r="AR1495" s="23" t="s">
        <v>244</v>
      </c>
      <c r="AT1495" s="23" t="s">
        <v>170</v>
      </c>
      <c r="AU1495" s="23" t="s">
        <v>87</v>
      </c>
      <c r="AY1495" s="23" t="s">
        <v>168</v>
      </c>
      <c r="BE1495" s="231">
        <f>IF(N1495="základní",J1495,0)</f>
        <v>0</v>
      </c>
      <c r="BF1495" s="231">
        <f>IF(N1495="snížená",J1495,0)</f>
        <v>0</v>
      </c>
      <c r="BG1495" s="231">
        <f>IF(N1495="zákl. přenesená",J1495,0)</f>
        <v>0</v>
      </c>
      <c r="BH1495" s="231">
        <f>IF(N1495="sníž. přenesená",J1495,0)</f>
        <v>0</v>
      </c>
      <c r="BI1495" s="231">
        <f>IF(N1495="nulová",J1495,0)</f>
        <v>0</v>
      </c>
      <c r="BJ1495" s="23" t="s">
        <v>24</v>
      </c>
      <c r="BK1495" s="231">
        <f>ROUND(I1495*H1495,2)</f>
        <v>0</v>
      </c>
      <c r="BL1495" s="23" t="s">
        <v>244</v>
      </c>
      <c r="BM1495" s="23" t="s">
        <v>2588</v>
      </c>
    </row>
    <row r="1496" s="10" customFormat="1" ht="29.88" customHeight="1">
      <c r="B1496" s="204"/>
      <c r="C1496" s="205"/>
      <c r="D1496" s="206" t="s">
        <v>77</v>
      </c>
      <c r="E1496" s="218" t="s">
        <v>2589</v>
      </c>
      <c r="F1496" s="218" t="s">
        <v>2590</v>
      </c>
      <c r="G1496" s="205"/>
      <c r="H1496" s="205"/>
      <c r="I1496" s="208"/>
      <c r="J1496" s="219">
        <f>BK1496</f>
        <v>0</v>
      </c>
      <c r="K1496" s="205"/>
      <c r="L1496" s="210"/>
      <c r="M1496" s="211"/>
      <c r="N1496" s="212"/>
      <c r="O1496" s="212"/>
      <c r="P1496" s="213">
        <f>SUM(P1497:P1499)</f>
        <v>0</v>
      </c>
      <c r="Q1496" s="212"/>
      <c r="R1496" s="213">
        <f>SUM(R1497:R1499)</f>
        <v>0.013999999999999999</v>
      </c>
      <c r="S1496" s="212"/>
      <c r="T1496" s="214">
        <f>SUM(T1497:T1499)</f>
        <v>0</v>
      </c>
      <c r="AR1496" s="215" t="s">
        <v>87</v>
      </c>
      <c r="AT1496" s="216" t="s">
        <v>77</v>
      </c>
      <c r="AU1496" s="216" t="s">
        <v>24</v>
      </c>
      <c r="AY1496" s="215" t="s">
        <v>168</v>
      </c>
      <c r="BK1496" s="217">
        <f>SUM(BK1497:BK1499)</f>
        <v>0</v>
      </c>
    </row>
    <row r="1497" s="1" customFormat="1" ht="16.5" customHeight="1">
      <c r="B1497" s="45"/>
      <c r="C1497" s="220" t="s">
        <v>2591</v>
      </c>
      <c r="D1497" s="220" t="s">
        <v>170</v>
      </c>
      <c r="E1497" s="221" t="s">
        <v>2592</v>
      </c>
      <c r="F1497" s="222" t="s">
        <v>2593</v>
      </c>
      <c r="G1497" s="223" t="s">
        <v>1931</v>
      </c>
      <c r="H1497" s="224">
        <v>200</v>
      </c>
      <c r="I1497" s="225"/>
      <c r="J1497" s="226">
        <f>ROUND(I1497*H1497,2)</f>
        <v>0</v>
      </c>
      <c r="K1497" s="222" t="s">
        <v>2283</v>
      </c>
      <c r="L1497" s="71"/>
      <c r="M1497" s="227" t="s">
        <v>22</v>
      </c>
      <c r="N1497" s="228" t="s">
        <v>49</v>
      </c>
      <c r="O1497" s="46"/>
      <c r="P1497" s="229">
        <f>O1497*H1497</f>
        <v>0</v>
      </c>
      <c r="Q1497" s="229">
        <v>6.9999999999999994E-05</v>
      </c>
      <c r="R1497" s="229">
        <f>Q1497*H1497</f>
        <v>0.013999999999999999</v>
      </c>
      <c r="S1497" s="229">
        <v>0</v>
      </c>
      <c r="T1497" s="230">
        <f>S1497*H1497</f>
        <v>0</v>
      </c>
      <c r="AR1497" s="23" t="s">
        <v>244</v>
      </c>
      <c r="AT1497" s="23" t="s">
        <v>170</v>
      </c>
      <c r="AU1497" s="23" t="s">
        <v>87</v>
      </c>
      <c r="AY1497" s="23" t="s">
        <v>168</v>
      </c>
      <c r="BE1497" s="231">
        <f>IF(N1497="základní",J1497,0)</f>
        <v>0</v>
      </c>
      <c r="BF1497" s="231">
        <f>IF(N1497="snížená",J1497,0)</f>
        <v>0</v>
      </c>
      <c r="BG1497" s="231">
        <f>IF(N1497="zákl. přenesená",J1497,0)</f>
        <v>0</v>
      </c>
      <c r="BH1497" s="231">
        <f>IF(N1497="sníž. přenesená",J1497,0)</f>
        <v>0</v>
      </c>
      <c r="BI1497" s="231">
        <f>IF(N1497="nulová",J1497,0)</f>
        <v>0</v>
      </c>
      <c r="BJ1497" s="23" t="s">
        <v>24</v>
      </c>
      <c r="BK1497" s="231">
        <f>ROUND(I1497*H1497,2)</f>
        <v>0</v>
      </c>
      <c r="BL1497" s="23" t="s">
        <v>244</v>
      </c>
      <c r="BM1497" s="23" t="s">
        <v>2594</v>
      </c>
    </row>
    <row r="1498" s="1" customFormat="1" ht="16.5" customHeight="1">
      <c r="B1498" s="45"/>
      <c r="C1498" s="254" t="s">
        <v>2595</v>
      </c>
      <c r="D1498" s="254" t="s">
        <v>460</v>
      </c>
      <c r="E1498" s="255" t="s">
        <v>2596</v>
      </c>
      <c r="F1498" s="256" t="s">
        <v>2597</v>
      </c>
      <c r="G1498" s="257" t="s">
        <v>1931</v>
      </c>
      <c r="H1498" s="258">
        <v>200</v>
      </c>
      <c r="I1498" s="259"/>
      <c r="J1498" s="260">
        <f>ROUND(I1498*H1498,2)</f>
        <v>0</v>
      </c>
      <c r="K1498" s="256" t="s">
        <v>22</v>
      </c>
      <c r="L1498" s="261"/>
      <c r="M1498" s="262" t="s">
        <v>22</v>
      </c>
      <c r="N1498" s="263" t="s">
        <v>49</v>
      </c>
      <c r="O1498" s="46"/>
      <c r="P1498" s="229">
        <f>O1498*H1498</f>
        <v>0</v>
      </c>
      <c r="Q1498" s="229">
        <v>0</v>
      </c>
      <c r="R1498" s="229">
        <f>Q1498*H1498</f>
        <v>0</v>
      </c>
      <c r="S1498" s="229">
        <v>0</v>
      </c>
      <c r="T1498" s="230">
        <f>S1498*H1498</f>
        <v>0</v>
      </c>
      <c r="AR1498" s="23" t="s">
        <v>337</v>
      </c>
      <c r="AT1498" s="23" t="s">
        <v>460</v>
      </c>
      <c r="AU1498" s="23" t="s">
        <v>87</v>
      </c>
      <c r="AY1498" s="23" t="s">
        <v>168</v>
      </c>
      <c r="BE1498" s="231">
        <f>IF(N1498="základní",J1498,0)</f>
        <v>0</v>
      </c>
      <c r="BF1498" s="231">
        <f>IF(N1498="snížená",J1498,0)</f>
        <v>0</v>
      </c>
      <c r="BG1498" s="231">
        <f>IF(N1498="zákl. přenesená",J1498,0)</f>
        <v>0</v>
      </c>
      <c r="BH1498" s="231">
        <f>IF(N1498="sníž. přenesená",J1498,0)</f>
        <v>0</v>
      </c>
      <c r="BI1498" s="231">
        <f>IF(N1498="nulová",J1498,0)</f>
        <v>0</v>
      </c>
      <c r="BJ1498" s="23" t="s">
        <v>24</v>
      </c>
      <c r="BK1498" s="231">
        <f>ROUND(I1498*H1498,2)</f>
        <v>0</v>
      </c>
      <c r="BL1498" s="23" t="s">
        <v>244</v>
      </c>
      <c r="BM1498" s="23" t="s">
        <v>2598</v>
      </c>
    </row>
    <row r="1499" s="1" customFormat="1" ht="38.25" customHeight="1">
      <c r="B1499" s="45"/>
      <c r="C1499" s="220" t="s">
        <v>2599</v>
      </c>
      <c r="D1499" s="220" t="s">
        <v>170</v>
      </c>
      <c r="E1499" s="221" t="s">
        <v>2600</v>
      </c>
      <c r="F1499" s="222" t="s">
        <v>2601</v>
      </c>
      <c r="G1499" s="223" t="s">
        <v>241</v>
      </c>
      <c r="H1499" s="224">
        <v>0.014</v>
      </c>
      <c r="I1499" s="225"/>
      <c r="J1499" s="226">
        <f>ROUND(I1499*H1499,2)</f>
        <v>0</v>
      </c>
      <c r="K1499" s="222" t="s">
        <v>2283</v>
      </c>
      <c r="L1499" s="71"/>
      <c r="M1499" s="227" t="s">
        <v>22</v>
      </c>
      <c r="N1499" s="228" t="s">
        <v>49</v>
      </c>
      <c r="O1499" s="46"/>
      <c r="P1499" s="229">
        <f>O1499*H1499</f>
        <v>0</v>
      </c>
      <c r="Q1499" s="229">
        <v>0</v>
      </c>
      <c r="R1499" s="229">
        <f>Q1499*H1499</f>
        <v>0</v>
      </c>
      <c r="S1499" s="229">
        <v>0</v>
      </c>
      <c r="T1499" s="230">
        <f>S1499*H1499</f>
        <v>0</v>
      </c>
      <c r="AR1499" s="23" t="s">
        <v>244</v>
      </c>
      <c r="AT1499" s="23" t="s">
        <v>170</v>
      </c>
      <c r="AU1499" s="23" t="s">
        <v>87</v>
      </c>
      <c r="AY1499" s="23" t="s">
        <v>168</v>
      </c>
      <c r="BE1499" s="231">
        <f>IF(N1499="základní",J1499,0)</f>
        <v>0</v>
      </c>
      <c r="BF1499" s="231">
        <f>IF(N1499="snížená",J1499,0)</f>
        <v>0</v>
      </c>
      <c r="BG1499" s="231">
        <f>IF(N1499="zákl. přenesená",J1499,0)</f>
        <v>0</v>
      </c>
      <c r="BH1499" s="231">
        <f>IF(N1499="sníž. přenesená",J1499,0)</f>
        <v>0</v>
      </c>
      <c r="BI1499" s="231">
        <f>IF(N1499="nulová",J1499,0)</f>
        <v>0</v>
      </c>
      <c r="BJ1499" s="23" t="s">
        <v>24</v>
      </c>
      <c r="BK1499" s="231">
        <f>ROUND(I1499*H1499,2)</f>
        <v>0</v>
      </c>
      <c r="BL1499" s="23" t="s">
        <v>244</v>
      </c>
      <c r="BM1499" s="23" t="s">
        <v>2602</v>
      </c>
    </row>
    <row r="1500" s="10" customFormat="1" ht="29.88" customHeight="1">
      <c r="B1500" s="204"/>
      <c r="C1500" s="205"/>
      <c r="D1500" s="206" t="s">
        <v>77</v>
      </c>
      <c r="E1500" s="218" t="s">
        <v>2603</v>
      </c>
      <c r="F1500" s="218" t="s">
        <v>2604</v>
      </c>
      <c r="G1500" s="205"/>
      <c r="H1500" s="205"/>
      <c r="I1500" s="208"/>
      <c r="J1500" s="219">
        <f>BK1500</f>
        <v>0</v>
      </c>
      <c r="K1500" s="205"/>
      <c r="L1500" s="210"/>
      <c r="M1500" s="211"/>
      <c r="N1500" s="212"/>
      <c r="O1500" s="212"/>
      <c r="P1500" s="213">
        <f>SUM(P1501:P1502)</f>
        <v>0</v>
      </c>
      <c r="Q1500" s="212"/>
      <c r="R1500" s="213">
        <f>SUM(R1501:R1502)</f>
        <v>0.01434</v>
      </c>
      <c r="S1500" s="212"/>
      <c r="T1500" s="214">
        <f>SUM(T1501:T1502)</f>
        <v>0</v>
      </c>
      <c r="AR1500" s="215" t="s">
        <v>87</v>
      </c>
      <c r="AT1500" s="216" t="s">
        <v>77</v>
      </c>
      <c r="AU1500" s="216" t="s">
        <v>24</v>
      </c>
      <c r="AY1500" s="215" t="s">
        <v>168</v>
      </c>
      <c r="BK1500" s="217">
        <f>SUM(BK1501:BK1502)</f>
        <v>0</v>
      </c>
    </row>
    <row r="1501" s="1" customFormat="1" ht="25.5" customHeight="1">
      <c r="B1501" s="45"/>
      <c r="C1501" s="220" t="s">
        <v>2605</v>
      </c>
      <c r="D1501" s="220" t="s">
        <v>170</v>
      </c>
      <c r="E1501" s="221" t="s">
        <v>2606</v>
      </c>
      <c r="F1501" s="222" t="s">
        <v>2607</v>
      </c>
      <c r="G1501" s="223" t="s">
        <v>350</v>
      </c>
      <c r="H1501" s="224">
        <v>160</v>
      </c>
      <c r="I1501" s="225"/>
      <c r="J1501" s="226">
        <f>ROUND(I1501*H1501,2)</f>
        <v>0</v>
      </c>
      <c r="K1501" s="222" t="s">
        <v>2283</v>
      </c>
      <c r="L1501" s="71"/>
      <c r="M1501" s="227" t="s">
        <v>22</v>
      </c>
      <c r="N1501" s="228" t="s">
        <v>49</v>
      </c>
      <c r="O1501" s="46"/>
      <c r="P1501" s="229">
        <f>O1501*H1501</f>
        <v>0</v>
      </c>
      <c r="Q1501" s="229">
        <v>2.0000000000000002E-05</v>
      </c>
      <c r="R1501" s="229">
        <f>Q1501*H1501</f>
        <v>0.0032000000000000002</v>
      </c>
      <c r="S1501" s="229">
        <v>0</v>
      </c>
      <c r="T1501" s="230">
        <f>S1501*H1501</f>
        <v>0</v>
      </c>
      <c r="AR1501" s="23" t="s">
        <v>244</v>
      </c>
      <c r="AT1501" s="23" t="s">
        <v>170</v>
      </c>
      <c r="AU1501" s="23" t="s">
        <v>87</v>
      </c>
      <c r="AY1501" s="23" t="s">
        <v>168</v>
      </c>
      <c r="BE1501" s="231">
        <f>IF(N1501="základní",J1501,0)</f>
        <v>0</v>
      </c>
      <c r="BF1501" s="231">
        <f>IF(N1501="snížená",J1501,0)</f>
        <v>0</v>
      </c>
      <c r="BG1501" s="231">
        <f>IF(N1501="zákl. přenesená",J1501,0)</f>
        <v>0</v>
      </c>
      <c r="BH1501" s="231">
        <f>IF(N1501="sníž. přenesená",J1501,0)</f>
        <v>0</v>
      </c>
      <c r="BI1501" s="231">
        <f>IF(N1501="nulová",J1501,0)</f>
        <v>0</v>
      </c>
      <c r="BJ1501" s="23" t="s">
        <v>24</v>
      </c>
      <c r="BK1501" s="231">
        <f>ROUND(I1501*H1501,2)</f>
        <v>0</v>
      </c>
      <c r="BL1501" s="23" t="s">
        <v>244</v>
      </c>
      <c r="BM1501" s="23" t="s">
        <v>2608</v>
      </c>
    </row>
    <row r="1502" s="1" customFormat="1" ht="25.5" customHeight="1">
      <c r="B1502" s="45"/>
      <c r="C1502" s="220" t="s">
        <v>2609</v>
      </c>
      <c r="D1502" s="220" t="s">
        <v>170</v>
      </c>
      <c r="E1502" s="221" t="s">
        <v>2610</v>
      </c>
      <c r="F1502" s="222" t="s">
        <v>2611</v>
      </c>
      <c r="G1502" s="223" t="s">
        <v>350</v>
      </c>
      <c r="H1502" s="224">
        <v>557</v>
      </c>
      <c r="I1502" s="225"/>
      <c r="J1502" s="226">
        <f>ROUND(I1502*H1502,2)</f>
        <v>0</v>
      </c>
      <c r="K1502" s="222" t="s">
        <v>2283</v>
      </c>
      <c r="L1502" s="71"/>
      <c r="M1502" s="227" t="s">
        <v>22</v>
      </c>
      <c r="N1502" s="228" t="s">
        <v>49</v>
      </c>
      <c r="O1502" s="46"/>
      <c r="P1502" s="229">
        <f>O1502*H1502</f>
        <v>0</v>
      </c>
      <c r="Q1502" s="229">
        <v>2.0000000000000002E-05</v>
      </c>
      <c r="R1502" s="229">
        <f>Q1502*H1502</f>
        <v>0.011140000000000001</v>
      </c>
      <c r="S1502" s="229">
        <v>0</v>
      </c>
      <c r="T1502" s="230">
        <f>S1502*H1502</f>
        <v>0</v>
      </c>
      <c r="AR1502" s="23" t="s">
        <v>244</v>
      </c>
      <c r="AT1502" s="23" t="s">
        <v>170</v>
      </c>
      <c r="AU1502" s="23" t="s">
        <v>87</v>
      </c>
      <c r="AY1502" s="23" t="s">
        <v>168</v>
      </c>
      <c r="BE1502" s="231">
        <f>IF(N1502="základní",J1502,0)</f>
        <v>0</v>
      </c>
      <c r="BF1502" s="231">
        <f>IF(N1502="snížená",J1502,0)</f>
        <v>0</v>
      </c>
      <c r="BG1502" s="231">
        <f>IF(N1502="zákl. přenesená",J1502,0)</f>
        <v>0</v>
      </c>
      <c r="BH1502" s="231">
        <f>IF(N1502="sníž. přenesená",J1502,0)</f>
        <v>0</v>
      </c>
      <c r="BI1502" s="231">
        <f>IF(N1502="nulová",J1502,0)</f>
        <v>0</v>
      </c>
      <c r="BJ1502" s="23" t="s">
        <v>24</v>
      </c>
      <c r="BK1502" s="231">
        <f>ROUND(I1502*H1502,2)</f>
        <v>0</v>
      </c>
      <c r="BL1502" s="23" t="s">
        <v>244</v>
      </c>
      <c r="BM1502" s="23" t="s">
        <v>2612</v>
      </c>
    </row>
    <row r="1503" s="10" customFormat="1" ht="29.88" customHeight="1">
      <c r="B1503" s="204"/>
      <c r="C1503" s="205"/>
      <c r="D1503" s="206" t="s">
        <v>77</v>
      </c>
      <c r="E1503" s="218" t="s">
        <v>2613</v>
      </c>
      <c r="F1503" s="218" t="s">
        <v>2614</v>
      </c>
      <c r="G1503" s="205"/>
      <c r="H1503" s="205"/>
      <c r="I1503" s="208"/>
      <c r="J1503" s="219">
        <f>BK1503</f>
        <v>0</v>
      </c>
      <c r="K1503" s="205"/>
      <c r="L1503" s="210"/>
      <c r="M1503" s="211"/>
      <c r="N1503" s="212"/>
      <c r="O1503" s="212"/>
      <c r="P1503" s="213">
        <f>SUM(P1504:P1509)</f>
        <v>0</v>
      </c>
      <c r="Q1503" s="212"/>
      <c r="R1503" s="213">
        <f>SUM(R1504:R1509)</f>
        <v>0</v>
      </c>
      <c r="S1503" s="212"/>
      <c r="T1503" s="214">
        <f>SUM(T1504:T1509)</f>
        <v>0</v>
      </c>
      <c r="AR1503" s="215" t="s">
        <v>87</v>
      </c>
      <c r="AT1503" s="216" t="s">
        <v>77</v>
      </c>
      <c r="AU1503" s="216" t="s">
        <v>24</v>
      </c>
      <c r="AY1503" s="215" t="s">
        <v>168</v>
      </c>
      <c r="BK1503" s="217">
        <f>SUM(BK1504:BK1509)</f>
        <v>0</v>
      </c>
    </row>
    <row r="1504" s="1" customFormat="1" ht="16.5" customHeight="1">
      <c r="B1504" s="45"/>
      <c r="C1504" s="220" t="s">
        <v>2615</v>
      </c>
      <c r="D1504" s="220" t="s">
        <v>170</v>
      </c>
      <c r="E1504" s="221" t="s">
        <v>2616</v>
      </c>
      <c r="F1504" s="222" t="s">
        <v>2617</v>
      </c>
      <c r="G1504" s="223" t="s">
        <v>2618</v>
      </c>
      <c r="H1504" s="224">
        <v>50</v>
      </c>
      <c r="I1504" s="225"/>
      <c r="J1504" s="226">
        <f>ROUND(I1504*H1504,2)</f>
        <v>0</v>
      </c>
      <c r="K1504" s="222" t="s">
        <v>22</v>
      </c>
      <c r="L1504" s="71"/>
      <c r="M1504" s="227" t="s">
        <v>22</v>
      </c>
      <c r="N1504" s="228" t="s">
        <v>49</v>
      </c>
      <c r="O1504" s="46"/>
      <c r="P1504" s="229">
        <f>O1504*H1504</f>
        <v>0</v>
      </c>
      <c r="Q1504" s="229">
        <v>0</v>
      </c>
      <c r="R1504" s="229">
        <f>Q1504*H1504</f>
        <v>0</v>
      </c>
      <c r="S1504" s="229">
        <v>0</v>
      </c>
      <c r="T1504" s="230">
        <f>S1504*H1504</f>
        <v>0</v>
      </c>
      <c r="AR1504" s="23" t="s">
        <v>244</v>
      </c>
      <c r="AT1504" s="23" t="s">
        <v>170</v>
      </c>
      <c r="AU1504" s="23" t="s">
        <v>87</v>
      </c>
      <c r="AY1504" s="23" t="s">
        <v>168</v>
      </c>
      <c r="BE1504" s="231">
        <f>IF(N1504="základní",J1504,0)</f>
        <v>0</v>
      </c>
      <c r="BF1504" s="231">
        <f>IF(N1504="snížená",J1504,0)</f>
        <v>0</v>
      </c>
      <c r="BG1504" s="231">
        <f>IF(N1504="zákl. přenesená",J1504,0)</f>
        <v>0</v>
      </c>
      <c r="BH1504" s="231">
        <f>IF(N1504="sníž. přenesená",J1504,0)</f>
        <v>0</v>
      </c>
      <c r="BI1504" s="231">
        <f>IF(N1504="nulová",J1504,0)</f>
        <v>0</v>
      </c>
      <c r="BJ1504" s="23" t="s">
        <v>24</v>
      </c>
      <c r="BK1504" s="231">
        <f>ROUND(I1504*H1504,2)</f>
        <v>0</v>
      </c>
      <c r="BL1504" s="23" t="s">
        <v>244</v>
      </c>
      <c r="BM1504" s="23" t="s">
        <v>2619</v>
      </c>
    </row>
    <row r="1505" s="1" customFormat="1" ht="25.5" customHeight="1">
      <c r="B1505" s="45"/>
      <c r="C1505" s="220" t="s">
        <v>2620</v>
      </c>
      <c r="D1505" s="220" t="s">
        <v>170</v>
      </c>
      <c r="E1505" s="221" t="s">
        <v>2621</v>
      </c>
      <c r="F1505" s="222" t="s">
        <v>2622</v>
      </c>
      <c r="G1505" s="223" t="s">
        <v>2618</v>
      </c>
      <c r="H1505" s="224">
        <v>100</v>
      </c>
      <c r="I1505" s="225"/>
      <c r="J1505" s="226">
        <f>ROUND(I1505*H1505,2)</f>
        <v>0</v>
      </c>
      <c r="K1505" s="222" t="s">
        <v>22</v>
      </c>
      <c r="L1505" s="71"/>
      <c r="M1505" s="227" t="s">
        <v>22</v>
      </c>
      <c r="N1505" s="228" t="s">
        <v>49</v>
      </c>
      <c r="O1505" s="46"/>
      <c r="P1505" s="229">
        <f>O1505*H1505</f>
        <v>0</v>
      </c>
      <c r="Q1505" s="229">
        <v>0</v>
      </c>
      <c r="R1505" s="229">
        <f>Q1505*H1505</f>
        <v>0</v>
      </c>
      <c r="S1505" s="229">
        <v>0</v>
      </c>
      <c r="T1505" s="230">
        <f>S1505*H1505</f>
        <v>0</v>
      </c>
      <c r="AR1505" s="23" t="s">
        <v>244</v>
      </c>
      <c r="AT1505" s="23" t="s">
        <v>170</v>
      </c>
      <c r="AU1505" s="23" t="s">
        <v>87</v>
      </c>
      <c r="AY1505" s="23" t="s">
        <v>168</v>
      </c>
      <c r="BE1505" s="231">
        <f>IF(N1505="základní",J1505,0)</f>
        <v>0</v>
      </c>
      <c r="BF1505" s="231">
        <f>IF(N1505="snížená",J1505,0)</f>
        <v>0</v>
      </c>
      <c r="BG1505" s="231">
        <f>IF(N1505="zákl. přenesená",J1505,0)</f>
        <v>0</v>
      </c>
      <c r="BH1505" s="231">
        <f>IF(N1505="sníž. přenesená",J1505,0)</f>
        <v>0</v>
      </c>
      <c r="BI1505" s="231">
        <f>IF(N1505="nulová",J1505,0)</f>
        <v>0</v>
      </c>
      <c r="BJ1505" s="23" t="s">
        <v>24</v>
      </c>
      <c r="BK1505" s="231">
        <f>ROUND(I1505*H1505,2)</f>
        <v>0</v>
      </c>
      <c r="BL1505" s="23" t="s">
        <v>244</v>
      </c>
      <c r="BM1505" s="23" t="s">
        <v>2623</v>
      </c>
    </row>
    <row r="1506" s="1" customFormat="1" ht="16.5" customHeight="1">
      <c r="B1506" s="45"/>
      <c r="C1506" s="220" t="s">
        <v>2624</v>
      </c>
      <c r="D1506" s="220" t="s">
        <v>170</v>
      </c>
      <c r="E1506" s="221" t="s">
        <v>2625</v>
      </c>
      <c r="F1506" s="222" t="s">
        <v>2626</v>
      </c>
      <c r="G1506" s="223" t="s">
        <v>2618</v>
      </c>
      <c r="H1506" s="224">
        <v>30</v>
      </c>
      <c r="I1506" s="225"/>
      <c r="J1506" s="226">
        <f>ROUND(I1506*H1506,2)</f>
        <v>0</v>
      </c>
      <c r="K1506" s="222" t="s">
        <v>22</v>
      </c>
      <c r="L1506" s="71"/>
      <c r="M1506" s="227" t="s">
        <v>22</v>
      </c>
      <c r="N1506" s="228" t="s">
        <v>49</v>
      </c>
      <c r="O1506" s="46"/>
      <c r="P1506" s="229">
        <f>O1506*H1506</f>
        <v>0</v>
      </c>
      <c r="Q1506" s="229">
        <v>0</v>
      </c>
      <c r="R1506" s="229">
        <f>Q1506*H1506</f>
        <v>0</v>
      </c>
      <c r="S1506" s="229">
        <v>0</v>
      </c>
      <c r="T1506" s="230">
        <f>S1506*H1506</f>
        <v>0</v>
      </c>
      <c r="AR1506" s="23" t="s">
        <v>244</v>
      </c>
      <c r="AT1506" s="23" t="s">
        <v>170</v>
      </c>
      <c r="AU1506" s="23" t="s">
        <v>87</v>
      </c>
      <c r="AY1506" s="23" t="s">
        <v>168</v>
      </c>
      <c r="BE1506" s="231">
        <f>IF(N1506="základní",J1506,0)</f>
        <v>0</v>
      </c>
      <c r="BF1506" s="231">
        <f>IF(N1506="snížená",J1506,0)</f>
        <v>0</v>
      </c>
      <c r="BG1506" s="231">
        <f>IF(N1506="zákl. přenesená",J1506,0)</f>
        <v>0</v>
      </c>
      <c r="BH1506" s="231">
        <f>IF(N1506="sníž. přenesená",J1506,0)</f>
        <v>0</v>
      </c>
      <c r="BI1506" s="231">
        <f>IF(N1506="nulová",J1506,0)</f>
        <v>0</v>
      </c>
      <c r="BJ1506" s="23" t="s">
        <v>24</v>
      </c>
      <c r="BK1506" s="231">
        <f>ROUND(I1506*H1506,2)</f>
        <v>0</v>
      </c>
      <c r="BL1506" s="23" t="s">
        <v>244</v>
      </c>
      <c r="BM1506" s="23" t="s">
        <v>2627</v>
      </c>
    </row>
    <row r="1507" s="1" customFormat="1" ht="16.5" customHeight="1">
      <c r="B1507" s="45"/>
      <c r="C1507" s="220" t="s">
        <v>2628</v>
      </c>
      <c r="D1507" s="220" t="s">
        <v>170</v>
      </c>
      <c r="E1507" s="221" t="s">
        <v>2629</v>
      </c>
      <c r="F1507" s="222" t="s">
        <v>2630</v>
      </c>
      <c r="G1507" s="223" t="s">
        <v>2618</v>
      </c>
      <c r="H1507" s="224">
        <v>40</v>
      </c>
      <c r="I1507" s="225"/>
      <c r="J1507" s="226">
        <f>ROUND(I1507*H1507,2)</f>
        <v>0</v>
      </c>
      <c r="K1507" s="222" t="s">
        <v>22</v>
      </c>
      <c r="L1507" s="71"/>
      <c r="M1507" s="227" t="s">
        <v>22</v>
      </c>
      <c r="N1507" s="228" t="s">
        <v>49</v>
      </c>
      <c r="O1507" s="46"/>
      <c r="P1507" s="229">
        <f>O1507*H1507</f>
        <v>0</v>
      </c>
      <c r="Q1507" s="229">
        <v>0</v>
      </c>
      <c r="R1507" s="229">
        <f>Q1507*H1507</f>
        <v>0</v>
      </c>
      <c r="S1507" s="229">
        <v>0</v>
      </c>
      <c r="T1507" s="230">
        <f>S1507*H1507</f>
        <v>0</v>
      </c>
      <c r="AR1507" s="23" t="s">
        <v>244</v>
      </c>
      <c r="AT1507" s="23" t="s">
        <v>170</v>
      </c>
      <c r="AU1507" s="23" t="s">
        <v>87</v>
      </c>
      <c r="AY1507" s="23" t="s">
        <v>168</v>
      </c>
      <c r="BE1507" s="231">
        <f>IF(N1507="základní",J1507,0)</f>
        <v>0</v>
      </c>
      <c r="BF1507" s="231">
        <f>IF(N1507="snížená",J1507,0)</f>
        <v>0</v>
      </c>
      <c r="BG1507" s="231">
        <f>IF(N1507="zákl. přenesená",J1507,0)</f>
        <v>0</v>
      </c>
      <c r="BH1507" s="231">
        <f>IF(N1507="sníž. přenesená",J1507,0)</f>
        <v>0</v>
      </c>
      <c r="BI1507" s="231">
        <f>IF(N1507="nulová",J1507,0)</f>
        <v>0</v>
      </c>
      <c r="BJ1507" s="23" t="s">
        <v>24</v>
      </c>
      <c r="BK1507" s="231">
        <f>ROUND(I1507*H1507,2)</f>
        <v>0</v>
      </c>
      <c r="BL1507" s="23" t="s">
        <v>244</v>
      </c>
      <c r="BM1507" s="23" t="s">
        <v>2631</v>
      </c>
    </row>
    <row r="1508" s="1" customFormat="1" ht="16.5" customHeight="1">
      <c r="B1508" s="45"/>
      <c r="C1508" s="220" t="s">
        <v>2632</v>
      </c>
      <c r="D1508" s="220" t="s">
        <v>170</v>
      </c>
      <c r="E1508" s="221" t="s">
        <v>2633</v>
      </c>
      <c r="F1508" s="222" t="s">
        <v>2634</v>
      </c>
      <c r="G1508" s="223" t="s">
        <v>2618</v>
      </c>
      <c r="H1508" s="224">
        <v>30</v>
      </c>
      <c r="I1508" s="225"/>
      <c r="J1508" s="226">
        <f>ROUND(I1508*H1508,2)</f>
        <v>0</v>
      </c>
      <c r="K1508" s="222" t="s">
        <v>22</v>
      </c>
      <c r="L1508" s="71"/>
      <c r="M1508" s="227" t="s">
        <v>22</v>
      </c>
      <c r="N1508" s="228" t="s">
        <v>49</v>
      </c>
      <c r="O1508" s="46"/>
      <c r="P1508" s="229">
        <f>O1508*H1508</f>
        <v>0</v>
      </c>
      <c r="Q1508" s="229">
        <v>0</v>
      </c>
      <c r="R1508" s="229">
        <f>Q1508*H1508</f>
        <v>0</v>
      </c>
      <c r="S1508" s="229">
        <v>0</v>
      </c>
      <c r="T1508" s="230">
        <f>S1508*H1508</f>
        <v>0</v>
      </c>
      <c r="AR1508" s="23" t="s">
        <v>244</v>
      </c>
      <c r="AT1508" s="23" t="s">
        <v>170</v>
      </c>
      <c r="AU1508" s="23" t="s">
        <v>87</v>
      </c>
      <c r="AY1508" s="23" t="s">
        <v>168</v>
      </c>
      <c r="BE1508" s="231">
        <f>IF(N1508="základní",J1508,0)</f>
        <v>0</v>
      </c>
      <c r="BF1508" s="231">
        <f>IF(N1508="snížená",J1508,0)</f>
        <v>0</v>
      </c>
      <c r="BG1508" s="231">
        <f>IF(N1508="zákl. přenesená",J1508,0)</f>
        <v>0</v>
      </c>
      <c r="BH1508" s="231">
        <f>IF(N1508="sníž. přenesená",J1508,0)</f>
        <v>0</v>
      </c>
      <c r="BI1508" s="231">
        <f>IF(N1508="nulová",J1508,0)</f>
        <v>0</v>
      </c>
      <c r="BJ1508" s="23" t="s">
        <v>24</v>
      </c>
      <c r="BK1508" s="231">
        <f>ROUND(I1508*H1508,2)</f>
        <v>0</v>
      </c>
      <c r="BL1508" s="23" t="s">
        <v>244</v>
      </c>
      <c r="BM1508" s="23" t="s">
        <v>2635</v>
      </c>
    </row>
    <row r="1509" s="1" customFormat="1" ht="16.5" customHeight="1">
      <c r="B1509" s="45"/>
      <c r="C1509" s="220" t="s">
        <v>2636</v>
      </c>
      <c r="D1509" s="220" t="s">
        <v>170</v>
      </c>
      <c r="E1509" s="221" t="s">
        <v>2637</v>
      </c>
      <c r="F1509" s="222" t="s">
        <v>2638</v>
      </c>
      <c r="G1509" s="223" t="s">
        <v>2618</v>
      </c>
      <c r="H1509" s="224">
        <v>48</v>
      </c>
      <c r="I1509" s="225"/>
      <c r="J1509" s="226">
        <f>ROUND(I1509*H1509,2)</f>
        <v>0</v>
      </c>
      <c r="K1509" s="222" t="s">
        <v>22</v>
      </c>
      <c r="L1509" s="71"/>
      <c r="M1509" s="227" t="s">
        <v>22</v>
      </c>
      <c r="N1509" s="228" t="s">
        <v>49</v>
      </c>
      <c r="O1509" s="46"/>
      <c r="P1509" s="229">
        <f>O1509*H1509</f>
        <v>0</v>
      </c>
      <c r="Q1509" s="229">
        <v>0</v>
      </c>
      <c r="R1509" s="229">
        <f>Q1509*H1509</f>
        <v>0</v>
      </c>
      <c r="S1509" s="229">
        <v>0</v>
      </c>
      <c r="T1509" s="230">
        <f>S1509*H1509</f>
        <v>0</v>
      </c>
      <c r="AR1509" s="23" t="s">
        <v>244</v>
      </c>
      <c r="AT1509" s="23" t="s">
        <v>170</v>
      </c>
      <c r="AU1509" s="23" t="s">
        <v>87</v>
      </c>
      <c r="AY1509" s="23" t="s">
        <v>168</v>
      </c>
      <c r="BE1509" s="231">
        <f>IF(N1509="základní",J1509,0)</f>
        <v>0</v>
      </c>
      <c r="BF1509" s="231">
        <f>IF(N1509="snížená",J1509,0)</f>
        <v>0</v>
      </c>
      <c r="BG1509" s="231">
        <f>IF(N1509="zákl. přenesená",J1509,0)</f>
        <v>0</v>
      </c>
      <c r="BH1509" s="231">
        <f>IF(N1509="sníž. přenesená",J1509,0)</f>
        <v>0</v>
      </c>
      <c r="BI1509" s="231">
        <f>IF(N1509="nulová",J1509,0)</f>
        <v>0</v>
      </c>
      <c r="BJ1509" s="23" t="s">
        <v>24</v>
      </c>
      <c r="BK1509" s="231">
        <f>ROUND(I1509*H1509,2)</f>
        <v>0</v>
      </c>
      <c r="BL1509" s="23" t="s">
        <v>244</v>
      </c>
      <c r="BM1509" s="23" t="s">
        <v>2639</v>
      </c>
    </row>
    <row r="1510" s="10" customFormat="1" ht="29.88" customHeight="1">
      <c r="B1510" s="204"/>
      <c r="C1510" s="205"/>
      <c r="D1510" s="206" t="s">
        <v>77</v>
      </c>
      <c r="E1510" s="218" t="s">
        <v>2640</v>
      </c>
      <c r="F1510" s="218" t="s">
        <v>2641</v>
      </c>
      <c r="G1510" s="205"/>
      <c r="H1510" s="205"/>
      <c r="I1510" s="208"/>
      <c r="J1510" s="219">
        <f>BK1510</f>
        <v>0</v>
      </c>
      <c r="K1510" s="205"/>
      <c r="L1510" s="210"/>
      <c r="M1510" s="211"/>
      <c r="N1510" s="212"/>
      <c r="O1510" s="212"/>
      <c r="P1510" s="213">
        <f>SUM(P1511:P1525)</f>
        <v>0</v>
      </c>
      <c r="Q1510" s="212"/>
      <c r="R1510" s="213">
        <f>SUM(R1511:R1525)</f>
        <v>0.25261434538999999</v>
      </c>
      <c r="S1510" s="212"/>
      <c r="T1510" s="214">
        <f>SUM(T1511:T1525)</f>
        <v>0</v>
      </c>
      <c r="AR1510" s="215" t="s">
        <v>87</v>
      </c>
      <c r="AT1510" s="216" t="s">
        <v>77</v>
      </c>
      <c r="AU1510" s="216" t="s">
        <v>24</v>
      </c>
      <c r="AY1510" s="215" t="s">
        <v>168</v>
      </c>
      <c r="BK1510" s="217">
        <f>SUM(BK1511:BK1525)</f>
        <v>0</v>
      </c>
    </row>
    <row r="1511" s="1" customFormat="1" ht="38.25" customHeight="1">
      <c r="B1511" s="45"/>
      <c r="C1511" s="220" t="s">
        <v>2642</v>
      </c>
      <c r="D1511" s="220" t="s">
        <v>170</v>
      </c>
      <c r="E1511" s="221" t="s">
        <v>2643</v>
      </c>
      <c r="F1511" s="222" t="s">
        <v>2644</v>
      </c>
      <c r="G1511" s="223" t="s">
        <v>350</v>
      </c>
      <c r="H1511" s="224">
        <v>11.199999999999999</v>
      </c>
      <c r="I1511" s="225"/>
      <c r="J1511" s="226">
        <f>ROUND(I1511*H1511,2)</f>
        <v>0</v>
      </c>
      <c r="K1511" s="222" t="s">
        <v>174</v>
      </c>
      <c r="L1511" s="71"/>
      <c r="M1511" s="227" t="s">
        <v>22</v>
      </c>
      <c r="N1511" s="228" t="s">
        <v>49</v>
      </c>
      <c r="O1511" s="46"/>
      <c r="P1511" s="229">
        <f>O1511*H1511</f>
        <v>0</v>
      </c>
      <c r="Q1511" s="229">
        <v>0</v>
      </c>
      <c r="R1511" s="229">
        <f>Q1511*H1511</f>
        <v>0</v>
      </c>
      <c r="S1511" s="229">
        <v>0</v>
      </c>
      <c r="T1511" s="230">
        <f>S1511*H1511</f>
        <v>0</v>
      </c>
      <c r="AR1511" s="23" t="s">
        <v>244</v>
      </c>
      <c r="AT1511" s="23" t="s">
        <v>170</v>
      </c>
      <c r="AU1511" s="23" t="s">
        <v>87</v>
      </c>
      <c r="AY1511" s="23" t="s">
        <v>168</v>
      </c>
      <c r="BE1511" s="231">
        <f>IF(N1511="základní",J1511,0)</f>
        <v>0</v>
      </c>
      <c r="BF1511" s="231">
        <f>IF(N1511="snížená",J1511,0)</f>
        <v>0</v>
      </c>
      <c r="BG1511" s="231">
        <f>IF(N1511="zákl. přenesená",J1511,0)</f>
        <v>0</v>
      </c>
      <c r="BH1511" s="231">
        <f>IF(N1511="sníž. přenesená",J1511,0)</f>
        <v>0</v>
      </c>
      <c r="BI1511" s="231">
        <f>IF(N1511="nulová",J1511,0)</f>
        <v>0</v>
      </c>
      <c r="BJ1511" s="23" t="s">
        <v>24</v>
      </c>
      <c r="BK1511" s="231">
        <f>ROUND(I1511*H1511,2)</f>
        <v>0</v>
      </c>
      <c r="BL1511" s="23" t="s">
        <v>244</v>
      </c>
      <c r="BM1511" s="23" t="s">
        <v>2645</v>
      </c>
    </row>
    <row r="1512" s="12" customFormat="1">
      <c r="B1512" s="244"/>
      <c r="C1512" s="245"/>
      <c r="D1512" s="234" t="s">
        <v>185</v>
      </c>
      <c r="E1512" s="246" t="s">
        <v>22</v>
      </c>
      <c r="F1512" s="247" t="s">
        <v>2646</v>
      </c>
      <c r="G1512" s="245"/>
      <c r="H1512" s="246" t="s">
        <v>22</v>
      </c>
      <c r="I1512" s="248"/>
      <c r="J1512" s="245"/>
      <c r="K1512" s="245"/>
      <c r="L1512" s="249"/>
      <c r="M1512" s="250"/>
      <c r="N1512" s="251"/>
      <c r="O1512" s="251"/>
      <c r="P1512" s="251"/>
      <c r="Q1512" s="251"/>
      <c r="R1512" s="251"/>
      <c r="S1512" s="251"/>
      <c r="T1512" s="252"/>
      <c r="AT1512" s="253" t="s">
        <v>185</v>
      </c>
      <c r="AU1512" s="253" t="s">
        <v>87</v>
      </c>
      <c r="AV1512" s="12" t="s">
        <v>24</v>
      </c>
      <c r="AW1512" s="12" t="s">
        <v>41</v>
      </c>
      <c r="AX1512" s="12" t="s">
        <v>78</v>
      </c>
      <c r="AY1512" s="253" t="s">
        <v>168</v>
      </c>
    </row>
    <row r="1513" s="11" customFormat="1">
      <c r="B1513" s="232"/>
      <c r="C1513" s="233"/>
      <c r="D1513" s="234" t="s">
        <v>185</v>
      </c>
      <c r="E1513" s="235" t="s">
        <v>22</v>
      </c>
      <c r="F1513" s="236" t="s">
        <v>2647</v>
      </c>
      <c r="G1513" s="233"/>
      <c r="H1513" s="237">
        <v>11.199999999999999</v>
      </c>
      <c r="I1513" s="238"/>
      <c r="J1513" s="233"/>
      <c r="K1513" s="233"/>
      <c r="L1513" s="239"/>
      <c r="M1513" s="240"/>
      <c r="N1513" s="241"/>
      <c r="O1513" s="241"/>
      <c r="P1513" s="241"/>
      <c r="Q1513" s="241"/>
      <c r="R1513" s="241"/>
      <c r="S1513" s="241"/>
      <c r="T1513" s="242"/>
      <c r="AT1513" s="243" t="s">
        <v>185</v>
      </c>
      <c r="AU1513" s="243" t="s">
        <v>87</v>
      </c>
      <c r="AV1513" s="11" t="s">
        <v>87</v>
      </c>
      <c r="AW1513" s="11" t="s">
        <v>41</v>
      </c>
      <c r="AX1513" s="11" t="s">
        <v>78</v>
      </c>
      <c r="AY1513" s="243" t="s">
        <v>168</v>
      </c>
    </row>
    <row r="1514" s="1" customFormat="1" ht="25.5" customHeight="1">
      <c r="B1514" s="45"/>
      <c r="C1514" s="254" t="s">
        <v>2648</v>
      </c>
      <c r="D1514" s="254" t="s">
        <v>460</v>
      </c>
      <c r="E1514" s="255" t="s">
        <v>2649</v>
      </c>
      <c r="F1514" s="256" t="s">
        <v>2650</v>
      </c>
      <c r="G1514" s="257" t="s">
        <v>183</v>
      </c>
      <c r="H1514" s="258">
        <v>0.097000000000000003</v>
      </c>
      <c r="I1514" s="259"/>
      <c r="J1514" s="260">
        <f>ROUND(I1514*H1514,2)</f>
        <v>0</v>
      </c>
      <c r="K1514" s="256" t="s">
        <v>174</v>
      </c>
      <c r="L1514" s="261"/>
      <c r="M1514" s="262" t="s">
        <v>22</v>
      </c>
      <c r="N1514" s="263" t="s">
        <v>49</v>
      </c>
      <c r="O1514" s="46"/>
      <c r="P1514" s="229">
        <f>O1514*H1514</f>
        <v>0</v>
      </c>
      <c r="Q1514" s="229">
        <v>0.55000000000000004</v>
      </c>
      <c r="R1514" s="229">
        <f>Q1514*H1514</f>
        <v>0.053350000000000009</v>
      </c>
      <c r="S1514" s="229">
        <v>0</v>
      </c>
      <c r="T1514" s="230">
        <f>S1514*H1514</f>
        <v>0</v>
      </c>
      <c r="AR1514" s="23" t="s">
        <v>337</v>
      </c>
      <c r="AT1514" s="23" t="s">
        <v>460</v>
      </c>
      <c r="AU1514" s="23" t="s">
        <v>87</v>
      </c>
      <c r="AY1514" s="23" t="s">
        <v>168</v>
      </c>
      <c r="BE1514" s="231">
        <f>IF(N1514="základní",J1514,0)</f>
        <v>0</v>
      </c>
      <c r="BF1514" s="231">
        <f>IF(N1514="snížená",J1514,0)</f>
        <v>0</v>
      </c>
      <c r="BG1514" s="231">
        <f>IF(N1514="zákl. přenesená",J1514,0)</f>
        <v>0</v>
      </c>
      <c r="BH1514" s="231">
        <f>IF(N1514="sníž. přenesená",J1514,0)</f>
        <v>0</v>
      </c>
      <c r="BI1514" s="231">
        <f>IF(N1514="nulová",J1514,0)</f>
        <v>0</v>
      </c>
      <c r="BJ1514" s="23" t="s">
        <v>24</v>
      </c>
      <c r="BK1514" s="231">
        <f>ROUND(I1514*H1514,2)</f>
        <v>0</v>
      </c>
      <c r="BL1514" s="23" t="s">
        <v>244</v>
      </c>
      <c r="BM1514" s="23" t="s">
        <v>2651</v>
      </c>
    </row>
    <row r="1515" s="11" customFormat="1">
      <c r="B1515" s="232"/>
      <c r="C1515" s="233"/>
      <c r="D1515" s="234" t="s">
        <v>185</v>
      </c>
      <c r="E1515" s="235" t="s">
        <v>22</v>
      </c>
      <c r="F1515" s="236" t="s">
        <v>2652</v>
      </c>
      <c r="G1515" s="233"/>
      <c r="H1515" s="237">
        <v>0.089999999999999997</v>
      </c>
      <c r="I1515" s="238"/>
      <c r="J1515" s="233"/>
      <c r="K1515" s="233"/>
      <c r="L1515" s="239"/>
      <c r="M1515" s="240"/>
      <c r="N1515" s="241"/>
      <c r="O1515" s="241"/>
      <c r="P1515" s="241"/>
      <c r="Q1515" s="241"/>
      <c r="R1515" s="241"/>
      <c r="S1515" s="241"/>
      <c r="T1515" s="242"/>
      <c r="AT1515" s="243" t="s">
        <v>185</v>
      </c>
      <c r="AU1515" s="243" t="s">
        <v>87</v>
      </c>
      <c r="AV1515" s="11" t="s">
        <v>87</v>
      </c>
      <c r="AW1515" s="11" t="s">
        <v>41</v>
      </c>
      <c r="AX1515" s="11" t="s">
        <v>78</v>
      </c>
      <c r="AY1515" s="243" t="s">
        <v>168</v>
      </c>
    </row>
    <row r="1516" s="11" customFormat="1">
      <c r="B1516" s="232"/>
      <c r="C1516" s="233"/>
      <c r="D1516" s="234" t="s">
        <v>185</v>
      </c>
      <c r="E1516" s="233"/>
      <c r="F1516" s="236" t="s">
        <v>2653</v>
      </c>
      <c r="G1516" s="233"/>
      <c r="H1516" s="237">
        <v>0.097000000000000003</v>
      </c>
      <c r="I1516" s="238"/>
      <c r="J1516" s="233"/>
      <c r="K1516" s="233"/>
      <c r="L1516" s="239"/>
      <c r="M1516" s="240"/>
      <c r="N1516" s="241"/>
      <c r="O1516" s="241"/>
      <c r="P1516" s="241"/>
      <c r="Q1516" s="241"/>
      <c r="R1516" s="241"/>
      <c r="S1516" s="241"/>
      <c r="T1516" s="242"/>
      <c r="AT1516" s="243" t="s">
        <v>185</v>
      </c>
      <c r="AU1516" s="243" t="s">
        <v>87</v>
      </c>
      <c r="AV1516" s="11" t="s">
        <v>87</v>
      </c>
      <c r="AW1516" s="11" t="s">
        <v>6</v>
      </c>
      <c r="AX1516" s="11" t="s">
        <v>24</v>
      </c>
      <c r="AY1516" s="243" t="s">
        <v>168</v>
      </c>
    </row>
    <row r="1517" s="1" customFormat="1" ht="16.5" customHeight="1">
      <c r="B1517" s="45"/>
      <c r="C1517" s="220" t="s">
        <v>2654</v>
      </c>
      <c r="D1517" s="220" t="s">
        <v>170</v>
      </c>
      <c r="E1517" s="221" t="s">
        <v>2655</v>
      </c>
      <c r="F1517" s="222" t="s">
        <v>2656</v>
      </c>
      <c r="G1517" s="223" t="s">
        <v>247</v>
      </c>
      <c r="H1517" s="224">
        <v>7.6630000000000003</v>
      </c>
      <c r="I1517" s="225"/>
      <c r="J1517" s="226">
        <f>ROUND(I1517*H1517,2)</f>
        <v>0</v>
      </c>
      <c r="K1517" s="222" t="s">
        <v>174</v>
      </c>
      <c r="L1517" s="71"/>
      <c r="M1517" s="227" t="s">
        <v>22</v>
      </c>
      <c r="N1517" s="228" t="s">
        <v>49</v>
      </c>
      <c r="O1517" s="46"/>
      <c r="P1517" s="229">
        <f>O1517*H1517</f>
        <v>0</v>
      </c>
      <c r="Q1517" s="229">
        <v>0.014231499999999999</v>
      </c>
      <c r="R1517" s="229">
        <f>Q1517*H1517</f>
        <v>0.10905598449999999</v>
      </c>
      <c r="S1517" s="229">
        <v>0</v>
      </c>
      <c r="T1517" s="230">
        <f>S1517*H1517</f>
        <v>0</v>
      </c>
      <c r="AR1517" s="23" t="s">
        <v>244</v>
      </c>
      <c r="AT1517" s="23" t="s">
        <v>170</v>
      </c>
      <c r="AU1517" s="23" t="s">
        <v>87</v>
      </c>
      <c r="AY1517" s="23" t="s">
        <v>168</v>
      </c>
      <c r="BE1517" s="231">
        <f>IF(N1517="základní",J1517,0)</f>
        <v>0</v>
      </c>
      <c r="BF1517" s="231">
        <f>IF(N1517="snížená",J1517,0)</f>
        <v>0</v>
      </c>
      <c r="BG1517" s="231">
        <f>IF(N1517="zákl. přenesená",J1517,0)</f>
        <v>0</v>
      </c>
      <c r="BH1517" s="231">
        <f>IF(N1517="sníž. přenesená",J1517,0)</f>
        <v>0</v>
      </c>
      <c r="BI1517" s="231">
        <f>IF(N1517="nulová",J1517,0)</f>
        <v>0</v>
      </c>
      <c r="BJ1517" s="23" t="s">
        <v>24</v>
      </c>
      <c r="BK1517" s="231">
        <f>ROUND(I1517*H1517,2)</f>
        <v>0</v>
      </c>
      <c r="BL1517" s="23" t="s">
        <v>244</v>
      </c>
      <c r="BM1517" s="23" t="s">
        <v>2657</v>
      </c>
    </row>
    <row r="1518" s="11" customFormat="1">
      <c r="B1518" s="232"/>
      <c r="C1518" s="233"/>
      <c r="D1518" s="234" t="s">
        <v>185</v>
      </c>
      <c r="E1518" s="235" t="s">
        <v>22</v>
      </c>
      <c r="F1518" s="236" t="s">
        <v>2658</v>
      </c>
      <c r="G1518" s="233"/>
      <c r="H1518" s="237">
        <v>7.6630000000000003</v>
      </c>
      <c r="I1518" s="238"/>
      <c r="J1518" s="233"/>
      <c r="K1518" s="233"/>
      <c r="L1518" s="239"/>
      <c r="M1518" s="240"/>
      <c r="N1518" s="241"/>
      <c r="O1518" s="241"/>
      <c r="P1518" s="241"/>
      <c r="Q1518" s="241"/>
      <c r="R1518" s="241"/>
      <c r="S1518" s="241"/>
      <c r="T1518" s="242"/>
      <c r="AT1518" s="243" t="s">
        <v>185</v>
      </c>
      <c r="AU1518" s="243" t="s">
        <v>87</v>
      </c>
      <c r="AV1518" s="11" t="s">
        <v>87</v>
      </c>
      <c r="AW1518" s="11" t="s">
        <v>41</v>
      </c>
      <c r="AX1518" s="11" t="s">
        <v>78</v>
      </c>
      <c r="AY1518" s="243" t="s">
        <v>168</v>
      </c>
    </row>
    <row r="1519" s="1" customFormat="1" ht="16.5" customHeight="1">
      <c r="B1519" s="45"/>
      <c r="C1519" s="220" t="s">
        <v>2659</v>
      </c>
      <c r="D1519" s="220" t="s">
        <v>170</v>
      </c>
      <c r="E1519" s="221" t="s">
        <v>2660</v>
      </c>
      <c r="F1519" s="222" t="s">
        <v>2661</v>
      </c>
      <c r="G1519" s="223" t="s">
        <v>247</v>
      </c>
      <c r="H1519" s="224">
        <v>5.1699999999999999</v>
      </c>
      <c r="I1519" s="225"/>
      <c r="J1519" s="226">
        <f>ROUND(I1519*H1519,2)</f>
        <v>0</v>
      </c>
      <c r="K1519" s="222" t="s">
        <v>174</v>
      </c>
      <c r="L1519" s="71"/>
      <c r="M1519" s="227" t="s">
        <v>22</v>
      </c>
      <c r="N1519" s="228" t="s">
        <v>49</v>
      </c>
      <c r="O1519" s="46"/>
      <c r="P1519" s="229">
        <f>O1519*H1519</f>
        <v>0</v>
      </c>
      <c r="Q1519" s="229">
        <v>0.016101500000000001</v>
      </c>
      <c r="R1519" s="229">
        <f>Q1519*H1519</f>
        <v>0.083244755000000004</v>
      </c>
      <c r="S1519" s="229">
        <v>0</v>
      </c>
      <c r="T1519" s="230">
        <f>S1519*H1519</f>
        <v>0</v>
      </c>
      <c r="AR1519" s="23" t="s">
        <v>244</v>
      </c>
      <c r="AT1519" s="23" t="s">
        <v>170</v>
      </c>
      <c r="AU1519" s="23" t="s">
        <v>87</v>
      </c>
      <c r="AY1519" s="23" t="s">
        <v>168</v>
      </c>
      <c r="BE1519" s="231">
        <f>IF(N1519="základní",J1519,0)</f>
        <v>0</v>
      </c>
      <c r="BF1519" s="231">
        <f>IF(N1519="snížená",J1519,0)</f>
        <v>0</v>
      </c>
      <c r="BG1519" s="231">
        <f>IF(N1519="zákl. přenesená",J1519,0)</f>
        <v>0</v>
      </c>
      <c r="BH1519" s="231">
        <f>IF(N1519="sníž. přenesená",J1519,0)</f>
        <v>0</v>
      </c>
      <c r="BI1519" s="231">
        <f>IF(N1519="nulová",J1519,0)</f>
        <v>0</v>
      </c>
      <c r="BJ1519" s="23" t="s">
        <v>24</v>
      </c>
      <c r="BK1519" s="231">
        <f>ROUND(I1519*H1519,2)</f>
        <v>0</v>
      </c>
      <c r="BL1519" s="23" t="s">
        <v>244</v>
      </c>
      <c r="BM1519" s="23" t="s">
        <v>2662</v>
      </c>
    </row>
    <row r="1520" s="12" customFormat="1">
      <c r="B1520" s="244"/>
      <c r="C1520" s="245"/>
      <c r="D1520" s="234" t="s">
        <v>185</v>
      </c>
      <c r="E1520" s="246" t="s">
        <v>22</v>
      </c>
      <c r="F1520" s="247" t="s">
        <v>2663</v>
      </c>
      <c r="G1520" s="245"/>
      <c r="H1520" s="246" t="s">
        <v>22</v>
      </c>
      <c r="I1520" s="248"/>
      <c r="J1520" s="245"/>
      <c r="K1520" s="245"/>
      <c r="L1520" s="249"/>
      <c r="M1520" s="250"/>
      <c r="N1520" s="251"/>
      <c r="O1520" s="251"/>
      <c r="P1520" s="251"/>
      <c r="Q1520" s="251"/>
      <c r="R1520" s="251"/>
      <c r="S1520" s="251"/>
      <c r="T1520" s="252"/>
      <c r="AT1520" s="253" t="s">
        <v>185</v>
      </c>
      <c r="AU1520" s="253" t="s">
        <v>87</v>
      </c>
      <c r="AV1520" s="12" t="s">
        <v>24</v>
      </c>
      <c r="AW1520" s="12" t="s">
        <v>41</v>
      </c>
      <c r="AX1520" s="12" t="s">
        <v>78</v>
      </c>
      <c r="AY1520" s="253" t="s">
        <v>168</v>
      </c>
    </row>
    <row r="1521" s="11" customFormat="1">
      <c r="B1521" s="232"/>
      <c r="C1521" s="233"/>
      <c r="D1521" s="234" t="s">
        <v>185</v>
      </c>
      <c r="E1521" s="235" t="s">
        <v>22</v>
      </c>
      <c r="F1521" s="236" t="s">
        <v>2664</v>
      </c>
      <c r="G1521" s="233"/>
      <c r="H1521" s="237">
        <v>5.1699999999999999</v>
      </c>
      <c r="I1521" s="238"/>
      <c r="J1521" s="233"/>
      <c r="K1521" s="233"/>
      <c r="L1521" s="239"/>
      <c r="M1521" s="240"/>
      <c r="N1521" s="241"/>
      <c r="O1521" s="241"/>
      <c r="P1521" s="241"/>
      <c r="Q1521" s="241"/>
      <c r="R1521" s="241"/>
      <c r="S1521" s="241"/>
      <c r="T1521" s="242"/>
      <c r="AT1521" s="243" t="s">
        <v>185</v>
      </c>
      <c r="AU1521" s="243" t="s">
        <v>87</v>
      </c>
      <c r="AV1521" s="11" t="s">
        <v>87</v>
      </c>
      <c r="AW1521" s="11" t="s">
        <v>41</v>
      </c>
      <c r="AX1521" s="11" t="s">
        <v>78</v>
      </c>
      <c r="AY1521" s="243" t="s">
        <v>168</v>
      </c>
    </row>
    <row r="1522" s="1" customFormat="1" ht="25.5" customHeight="1">
      <c r="B1522" s="45"/>
      <c r="C1522" s="220" t="s">
        <v>2665</v>
      </c>
      <c r="D1522" s="220" t="s">
        <v>170</v>
      </c>
      <c r="E1522" s="221" t="s">
        <v>2666</v>
      </c>
      <c r="F1522" s="222" t="s">
        <v>2667</v>
      </c>
      <c r="G1522" s="223" t="s">
        <v>183</v>
      </c>
      <c r="H1522" s="224">
        <v>0.29799999999999999</v>
      </c>
      <c r="I1522" s="225"/>
      <c r="J1522" s="226">
        <f>ROUND(I1522*H1522,2)</f>
        <v>0</v>
      </c>
      <c r="K1522" s="222" t="s">
        <v>174</v>
      </c>
      <c r="L1522" s="71"/>
      <c r="M1522" s="227" t="s">
        <v>22</v>
      </c>
      <c r="N1522" s="228" t="s">
        <v>49</v>
      </c>
      <c r="O1522" s="46"/>
      <c r="P1522" s="229">
        <f>O1522*H1522</f>
        <v>0</v>
      </c>
      <c r="Q1522" s="229">
        <v>0.023367804999999998</v>
      </c>
      <c r="R1522" s="229">
        <f>Q1522*H1522</f>
        <v>0.0069636058899999994</v>
      </c>
      <c r="S1522" s="229">
        <v>0</v>
      </c>
      <c r="T1522" s="230">
        <f>S1522*H1522</f>
        <v>0</v>
      </c>
      <c r="AR1522" s="23" t="s">
        <v>244</v>
      </c>
      <c r="AT1522" s="23" t="s">
        <v>170</v>
      </c>
      <c r="AU1522" s="23" t="s">
        <v>87</v>
      </c>
      <c r="AY1522" s="23" t="s">
        <v>168</v>
      </c>
      <c r="BE1522" s="231">
        <f>IF(N1522="základní",J1522,0)</f>
        <v>0</v>
      </c>
      <c r="BF1522" s="231">
        <f>IF(N1522="snížená",J1522,0)</f>
        <v>0</v>
      </c>
      <c r="BG1522" s="231">
        <f>IF(N1522="zákl. přenesená",J1522,0)</f>
        <v>0</v>
      </c>
      <c r="BH1522" s="231">
        <f>IF(N1522="sníž. přenesená",J1522,0)</f>
        <v>0</v>
      </c>
      <c r="BI1522" s="231">
        <f>IF(N1522="nulová",J1522,0)</f>
        <v>0</v>
      </c>
      <c r="BJ1522" s="23" t="s">
        <v>24</v>
      </c>
      <c r="BK1522" s="231">
        <f>ROUND(I1522*H1522,2)</f>
        <v>0</v>
      </c>
      <c r="BL1522" s="23" t="s">
        <v>244</v>
      </c>
      <c r="BM1522" s="23" t="s">
        <v>2668</v>
      </c>
    </row>
    <row r="1523" s="11" customFormat="1">
      <c r="B1523" s="232"/>
      <c r="C1523" s="233"/>
      <c r="D1523" s="234" t="s">
        <v>185</v>
      </c>
      <c r="E1523" s="235" t="s">
        <v>22</v>
      </c>
      <c r="F1523" s="236" t="s">
        <v>2669</v>
      </c>
      <c r="G1523" s="233"/>
      <c r="H1523" s="237">
        <v>0.089999999999999997</v>
      </c>
      <c r="I1523" s="238"/>
      <c r="J1523" s="233"/>
      <c r="K1523" s="233"/>
      <c r="L1523" s="239"/>
      <c r="M1523" s="240"/>
      <c r="N1523" s="241"/>
      <c r="O1523" s="241"/>
      <c r="P1523" s="241"/>
      <c r="Q1523" s="241"/>
      <c r="R1523" s="241"/>
      <c r="S1523" s="241"/>
      <c r="T1523" s="242"/>
      <c r="AT1523" s="243" t="s">
        <v>185</v>
      </c>
      <c r="AU1523" s="243" t="s">
        <v>87</v>
      </c>
      <c r="AV1523" s="11" t="s">
        <v>87</v>
      </c>
      <c r="AW1523" s="11" t="s">
        <v>41</v>
      </c>
      <c r="AX1523" s="11" t="s">
        <v>78</v>
      </c>
      <c r="AY1523" s="243" t="s">
        <v>168</v>
      </c>
    </row>
    <row r="1524" s="11" customFormat="1">
      <c r="B1524" s="232"/>
      <c r="C1524" s="233"/>
      <c r="D1524" s="234" t="s">
        <v>185</v>
      </c>
      <c r="E1524" s="235" t="s">
        <v>22</v>
      </c>
      <c r="F1524" s="236" t="s">
        <v>2670</v>
      </c>
      <c r="G1524" s="233"/>
      <c r="H1524" s="237">
        <v>0.29799999999999999</v>
      </c>
      <c r="I1524" s="238"/>
      <c r="J1524" s="233"/>
      <c r="K1524" s="233"/>
      <c r="L1524" s="239"/>
      <c r="M1524" s="240"/>
      <c r="N1524" s="241"/>
      <c r="O1524" s="241"/>
      <c r="P1524" s="241"/>
      <c r="Q1524" s="241"/>
      <c r="R1524" s="241"/>
      <c r="S1524" s="241"/>
      <c r="T1524" s="242"/>
      <c r="AT1524" s="243" t="s">
        <v>185</v>
      </c>
      <c r="AU1524" s="243" t="s">
        <v>87</v>
      </c>
      <c r="AV1524" s="11" t="s">
        <v>87</v>
      </c>
      <c r="AW1524" s="11" t="s">
        <v>41</v>
      </c>
      <c r="AX1524" s="11" t="s">
        <v>24</v>
      </c>
      <c r="AY1524" s="243" t="s">
        <v>168</v>
      </c>
    </row>
    <row r="1525" s="1" customFormat="1" ht="38.25" customHeight="1">
      <c r="B1525" s="45"/>
      <c r="C1525" s="220" t="s">
        <v>2671</v>
      </c>
      <c r="D1525" s="220" t="s">
        <v>170</v>
      </c>
      <c r="E1525" s="221" t="s">
        <v>2672</v>
      </c>
      <c r="F1525" s="222" t="s">
        <v>2673</v>
      </c>
      <c r="G1525" s="223" t="s">
        <v>241</v>
      </c>
      <c r="H1525" s="224">
        <v>0.253</v>
      </c>
      <c r="I1525" s="225"/>
      <c r="J1525" s="226">
        <f>ROUND(I1525*H1525,2)</f>
        <v>0</v>
      </c>
      <c r="K1525" s="222" t="s">
        <v>174</v>
      </c>
      <c r="L1525" s="71"/>
      <c r="M1525" s="227" t="s">
        <v>22</v>
      </c>
      <c r="N1525" s="228" t="s">
        <v>49</v>
      </c>
      <c r="O1525" s="46"/>
      <c r="P1525" s="229">
        <f>O1525*H1525</f>
        <v>0</v>
      </c>
      <c r="Q1525" s="229">
        <v>0</v>
      </c>
      <c r="R1525" s="229">
        <f>Q1525*H1525</f>
        <v>0</v>
      </c>
      <c r="S1525" s="229">
        <v>0</v>
      </c>
      <c r="T1525" s="230">
        <f>S1525*H1525</f>
        <v>0</v>
      </c>
      <c r="AR1525" s="23" t="s">
        <v>244</v>
      </c>
      <c r="AT1525" s="23" t="s">
        <v>170</v>
      </c>
      <c r="AU1525" s="23" t="s">
        <v>87</v>
      </c>
      <c r="AY1525" s="23" t="s">
        <v>168</v>
      </c>
      <c r="BE1525" s="231">
        <f>IF(N1525="základní",J1525,0)</f>
        <v>0</v>
      </c>
      <c r="BF1525" s="231">
        <f>IF(N1525="snížená",J1525,0)</f>
        <v>0</v>
      </c>
      <c r="BG1525" s="231">
        <f>IF(N1525="zákl. přenesená",J1525,0)</f>
        <v>0</v>
      </c>
      <c r="BH1525" s="231">
        <f>IF(N1525="sníž. přenesená",J1525,0)</f>
        <v>0</v>
      </c>
      <c r="BI1525" s="231">
        <f>IF(N1525="nulová",J1525,0)</f>
        <v>0</v>
      </c>
      <c r="BJ1525" s="23" t="s">
        <v>24</v>
      </c>
      <c r="BK1525" s="231">
        <f>ROUND(I1525*H1525,2)</f>
        <v>0</v>
      </c>
      <c r="BL1525" s="23" t="s">
        <v>244</v>
      </c>
      <c r="BM1525" s="23" t="s">
        <v>2674</v>
      </c>
    </row>
    <row r="1526" s="10" customFormat="1" ht="29.88" customHeight="1">
      <c r="B1526" s="204"/>
      <c r="C1526" s="205"/>
      <c r="D1526" s="206" t="s">
        <v>77</v>
      </c>
      <c r="E1526" s="218" t="s">
        <v>2675</v>
      </c>
      <c r="F1526" s="218" t="s">
        <v>2676</v>
      </c>
      <c r="G1526" s="205"/>
      <c r="H1526" s="205"/>
      <c r="I1526" s="208"/>
      <c r="J1526" s="219">
        <f>BK1526</f>
        <v>0</v>
      </c>
      <c r="K1526" s="205"/>
      <c r="L1526" s="210"/>
      <c r="M1526" s="211"/>
      <c r="N1526" s="212"/>
      <c r="O1526" s="212"/>
      <c r="P1526" s="213">
        <f>SUM(P1527:P1530)</f>
        <v>0</v>
      </c>
      <c r="Q1526" s="212"/>
      <c r="R1526" s="213">
        <f>SUM(R1527:R1530)</f>
        <v>1.1431027166800001</v>
      </c>
      <c r="S1526" s="212"/>
      <c r="T1526" s="214">
        <f>SUM(T1527:T1530)</f>
        <v>0</v>
      </c>
      <c r="AR1526" s="215" t="s">
        <v>87</v>
      </c>
      <c r="AT1526" s="216" t="s">
        <v>77</v>
      </c>
      <c r="AU1526" s="216" t="s">
        <v>24</v>
      </c>
      <c r="AY1526" s="215" t="s">
        <v>168</v>
      </c>
      <c r="BK1526" s="217">
        <f>SUM(BK1527:BK1530)</f>
        <v>0</v>
      </c>
    </row>
    <row r="1527" s="1" customFormat="1" ht="38.25" customHeight="1">
      <c r="B1527" s="45"/>
      <c r="C1527" s="220" t="s">
        <v>2677</v>
      </c>
      <c r="D1527" s="220" t="s">
        <v>170</v>
      </c>
      <c r="E1527" s="221" t="s">
        <v>2678</v>
      </c>
      <c r="F1527" s="222" t="s">
        <v>2679</v>
      </c>
      <c r="G1527" s="223" t="s">
        <v>247</v>
      </c>
      <c r="H1527" s="224">
        <v>46.258000000000003</v>
      </c>
      <c r="I1527" s="225"/>
      <c r="J1527" s="226">
        <f>ROUND(I1527*H1527,2)</f>
        <v>0</v>
      </c>
      <c r="K1527" s="222" t="s">
        <v>174</v>
      </c>
      <c r="L1527" s="71"/>
      <c r="M1527" s="227" t="s">
        <v>22</v>
      </c>
      <c r="N1527" s="228" t="s">
        <v>49</v>
      </c>
      <c r="O1527" s="46"/>
      <c r="P1527" s="229">
        <f>O1527*H1527</f>
        <v>0</v>
      </c>
      <c r="Q1527" s="229">
        <v>0.024711460000000001</v>
      </c>
      <c r="R1527" s="229">
        <f>Q1527*H1527</f>
        <v>1.1431027166800001</v>
      </c>
      <c r="S1527" s="229">
        <v>0</v>
      </c>
      <c r="T1527" s="230">
        <f>S1527*H1527</f>
        <v>0</v>
      </c>
      <c r="AR1527" s="23" t="s">
        <v>244</v>
      </c>
      <c r="AT1527" s="23" t="s">
        <v>170</v>
      </c>
      <c r="AU1527" s="23" t="s">
        <v>87</v>
      </c>
      <c r="AY1527" s="23" t="s">
        <v>168</v>
      </c>
      <c r="BE1527" s="231">
        <f>IF(N1527="základní",J1527,0)</f>
        <v>0</v>
      </c>
      <c r="BF1527" s="231">
        <f>IF(N1527="snížená",J1527,0)</f>
        <v>0</v>
      </c>
      <c r="BG1527" s="231">
        <f>IF(N1527="zákl. přenesená",J1527,0)</f>
        <v>0</v>
      </c>
      <c r="BH1527" s="231">
        <f>IF(N1527="sníž. přenesená",J1527,0)</f>
        <v>0</v>
      </c>
      <c r="BI1527" s="231">
        <f>IF(N1527="nulová",J1527,0)</f>
        <v>0</v>
      </c>
      <c r="BJ1527" s="23" t="s">
        <v>24</v>
      </c>
      <c r="BK1527" s="231">
        <f>ROUND(I1527*H1527,2)</f>
        <v>0</v>
      </c>
      <c r="BL1527" s="23" t="s">
        <v>244</v>
      </c>
      <c r="BM1527" s="23" t="s">
        <v>2680</v>
      </c>
    </row>
    <row r="1528" s="11" customFormat="1">
      <c r="B1528" s="232"/>
      <c r="C1528" s="233"/>
      <c r="D1528" s="234" t="s">
        <v>185</v>
      </c>
      <c r="E1528" s="235" t="s">
        <v>22</v>
      </c>
      <c r="F1528" s="236" t="s">
        <v>2681</v>
      </c>
      <c r="G1528" s="233"/>
      <c r="H1528" s="237">
        <v>18.623000000000001</v>
      </c>
      <c r="I1528" s="238"/>
      <c r="J1528" s="233"/>
      <c r="K1528" s="233"/>
      <c r="L1528" s="239"/>
      <c r="M1528" s="240"/>
      <c r="N1528" s="241"/>
      <c r="O1528" s="241"/>
      <c r="P1528" s="241"/>
      <c r="Q1528" s="241"/>
      <c r="R1528" s="241"/>
      <c r="S1528" s="241"/>
      <c r="T1528" s="242"/>
      <c r="AT1528" s="243" t="s">
        <v>185</v>
      </c>
      <c r="AU1528" s="243" t="s">
        <v>87</v>
      </c>
      <c r="AV1528" s="11" t="s">
        <v>87</v>
      </c>
      <c r="AW1528" s="11" t="s">
        <v>41</v>
      </c>
      <c r="AX1528" s="11" t="s">
        <v>78</v>
      </c>
      <c r="AY1528" s="243" t="s">
        <v>168</v>
      </c>
    </row>
    <row r="1529" s="11" customFormat="1">
      <c r="B1529" s="232"/>
      <c r="C1529" s="233"/>
      <c r="D1529" s="234" t="s">
        <v>185</v>
      </c>
      <c r="E1529" s="235" t="s">
        <v>22</v>
      </c>
      <c r="F1529" s="236" t="s">
        <v>2682</v>
      </c>
      <c r="G1529" s="233"/>
      <c r="H1529" s="237">
        <v>27.635000000000002</v>
      </c>
      <c r="I1529" s="238"/>
      <c r="J1529" s="233"/>
      <c r="K1529" s="233"/>
      <c r="L1529" s="239"/>
      <c r="M1529" s="240"/>
      <c r="N1529" s="241"/>
      <c r="O1529" s="241"/>
      <c r="P1529" s="241"/>
      <c r="Q1529" s="241"/>
      <c r="R1529" s="241"/>
      <c r="S1529" s="241"/>
      <c r="T1529" s="242"/>
      <c r="AT1529" s="243" t="s">
        <v>185</v>
      </c>
      <c r="AU1529" s="243" t="s">
        <v>87</v>
      </c>
      <c r="AV1529" s="11" t="s">
        <v>87</v>
      </c>
      <c r="AW1529" s="11" t="s">
        <v>41</v>
      </c>
      <c r="AX1529" s="11" t="s">
        <v>78</v>
      </c>
      <c r="AY1529" s="243" t="s">
        <v>168</v>
      </c>
    </row>
    <row r="1530" s="1" customFormat="1" ht="38.25" customHeight="1">
      <c r="B1530" s="45"/>
      <c r="C1530" s="220" t="s">
        <v>2683</v>
      </c>
      <c r="D1530" s="220" t="s">
        <v>170</v>
      </c>
      <c r="E1530" s="221" t="s">
        <v>2684</v>
      </c>
      <c r="F1530" s="222" t="s">
        <v>2685</v>
      </c>
      <c r="G1530" s="223" t="s">
        <v>241</v>
      </c>
      <c r="H1530" s="224">
        <v>1.143</v>
      </c>
      <c r="I1530" s="225"/>
      <c r="J1530" s="226">
        <f>ROUND(I1530*H1530,2)</f>
        <v>0</v>
      </c>
      <c r="K1530" s="222" t="s">
        <v>174</v>
      </c>
      <c r="L1530" s="71"/>
      <c r="M1530" s="227" t="s">
        <v>22</v>
      </c>
      <c r="N1530" s="228" t="s">
        <v>49</v>
      </c>
      <c r="O1530" s="46"/>
      <c r="P1530" s="229">
        <f>O1530*H1530</f>
        <v>0</v>
      </c>
      <c r="Q1530" s="229">
        <v>0</v>
      </c>
      <c r="R1530" s="229">
        <f>Q1530*H1530</f>
        <v>0</v>
      </c>
      <c r="S1530" s="229">
        <v>0</v>
      </c>
      <c r="T1530" s="230">
        <f>S1530*H1530</f>
        <v>0</v>
      </c>
      <c r="AR1530" s="23" t="s">
        <v>244</v>
      </c>
      <c r="AT1530" s="23" t="s">
        <v>170</v>
      </c>
      <c r="AU1530" s="23" t="s">
        <v>87</v>
      </c>
      <c r="AY1530" s="23" t="s">
        <v>168</v>
      </c>
      <c r="BE1530" s="231">
        <f>IF(N1530="základní",J1530,0)</f>
        <v>0</v>
      </c>
      <c r="BF1530" s="231">
        <f>IF(N1530="snížená",J1530,0)</f>
        <v>0</v>
      </c>
      <c r="BG1530" s="231">
        <f>IF(N1530="zákl. přenesená",J1530,0)</f>
        <v>0</v>
      </c>
      <c r="BH1530" s="231">
        <f>IF(N1530="sníž. přenesená",J1530,0)</f>
        <v>0</v>
      </c>
      <c r="BI1530" s="231">
        <f>IF(N1530="nulová",J1530,0)</f>
        <v>0</v>
      </c>
      <c r="BJ1530" s="23" t="s">
        <v>24</v>
      </c>
      <c r="BK1530" s="231">
        <f>ROUND(I1530*H1530,2)</f>
        <v>0</v>
      </c>
      <c r="BL1530" s="23" t="s">
        <v>244</v>
      </c>
      <c r="BM1530" s="23" t="s">
        <v>2686</v>
      </c>
    </row>
    <row r="1531" s="10" customFormat="1" ht="29.88" customHeight="1">
      <c r="B1531" s="204"/>
      <c r="C1531" s="205"/>
      <c r="D1531" s="206" t="s">
        <v>77</v>
      </c>
      <c r="E1531" s="218" t="s">
        <v>2687</v>
      </c>
      <c r="F1531" s="218" t="s">
        <v>2688</v>
      </c>
      <c r="G1531" s="205"/>
      <c r="H1531" s="205"/>
      <c r="I1531" s="208"/>
      <c r="J1531" s="219">
        <f>BK1531</f>
        <v>0</v>
      </c>
      <c r="K1531" s="205"/>
      <c r="L1531" s="210"/>
      <c r="M1531" s="211"/>
      <c r="N1531" s="212"/>
      <c r="O1531" s="212"/>
      <c r="P1531" s="213">
        <f>SUM(P1532:P1551)</f>
        <v>0</v>
      </c>
      <c r="Q1531" s="212"/>
      <c r="R1531" s="213">
        <f>SUM(R1532:R1551)</f>
        <v>0.89942815999999992</v>
      </c>
      <c r="S1531" s="212"/>
      <c r="T1531" s="214">
        <f>SUM(T1532:T1551)</f>
        <v>0</v>
      </c>
      <c r="AR1531" s="215" t="s">
        <v>87</v>
      </c>
      <c r="AT1531" s="216" t="s">
        <v>77</v>
      </c>
      <c r="AU1531" s="216" t="s">
        <v>24</v>
      </c>
      <c r="AY1531" s="215" t="s">
        <v>168</v>
      </c>
      <c r="BK1531" s="217">
        <f>SUM(BK1532:BK1551)</f>
        <v>0</v>
      </c>
    </row>
    <row r="1532" s="1" customFormat="1" ht="16.5" customHeight="1">
      <c r="B1532" s="45"/>
      <c r="C1532" s="220" t="s">
        <v>2689</v>
      </c>
      <c r="D1532" s="220" t="s">
        <v>170</v>
      </c>
      <c r="E1532" s="221" t="s">
        <v>2690</v>
      </c>
      <c r="F1532" s="222" t="s">
        <v>2691</v>
      </c>
      <c r="G1532" s="223" t="s">
        <v>173</v>
      </c>
      <c r="H1532" s="224">
        <v>2</v>
      </c>
      <c r="I1532" s="225"/>
      <c r="J1532" s="226">
        <f>ROUND(I1532*H1532,2)</f>
        <v>0</v>
      </c>
      <c r="K1532" s="222" t="s">
        <v>174</v>
      </c>
      <c r="L1532" s="71"/>
      <c r="M1532" s="227" t="s">
        <v>22</v>
      </c>
      <c r="N1532" s="228" t="s">
        <v>49</v>
      </c>
      <c r="O1532" s="46"/>
      <c r="P1532" s="229">
        <f>O1532*H1532</f>
        <v>0</v>
      </c>
      <c r="Q1532" s="229">
        <v>0</v>
      </c>
      <c r="R1532" s="229">
        <f>Q1532*H1532</f>
        <v>0</v>
      </c>
      <c r="S1532" s="229">
        <v>0</v>
      </c>
      <c r="T1532" s="230">
        <f>S1532*H1532</f>
        <v>0</v>
      </c>
      <c r="AR1532" s="23" t="s">
        <v>244</v>
      </c>
      <c r="AT1532" s="23" t="s">
        <v>170</v>
      </c>
      <c r="AU1532" s="23" t="s">
        <v>87</v>
      </c>
      <c r="AY1532" s="23" t="s">
        <v>168</v>
      </c>
      <c r="BE1532" s="231">
        <f>IF(N1532="základní",J1532,0)</f>
        <v>0</v>
      </c>
      <c r="BF1532" s="231">
        <f>IF(N1532="snížená",J1532,0)</f>
        <v>0</v>
      </c>
      <c r="BG1532" s="231">
        <f>IF(N1532="zákl. přenesená",J1532,0)</f>
        <v>0</v>
      </c>
      <c r="BH1532" s="231">
        <f>IF(N1532="sníž. přenesená",J1532,0)</f>
        <v>0</v>
      </c>
      <c r="BI1532" s="231">
        <f>IF(N1532="nulová",J1532,0)</f>
        <v>0</v>
      </c>
      <c r="BJ1532" s="23" t="s">
        <v>24</v>
      </c>
      <c r="BK1532" s="231">
        <f>ROUND(I1532*H1532,2)</f>
        <v>0</v>
      </c>
      <c r="BL1532" s="23" t="s">
        <v>244</v>
      </c>
      <c r="BM1532" s="23" t="s">
        <v>2692</v>
      </c>
    </row>
    <row r="1533" s="1" customFormat="1" ht="38.25" customHeight="1">
      <c r="B1533" s="45"/>
      <c r="C1533" s="220" t="s">
        <v>2693</v>
      </c>
      <c r="D1533" s="220" t="s">
        <v>170</v>
      </c>
      <c r="E1533" s="221" t="s">
        <v>2694</v>
      </c>
      <c r="F1533" s="222" t="s">
        <v>2695</v>
      </c>
      <c r="G1533" s="223" t="s">
        <v>247</v>
      </c>
      <c r="H1533" s="224">
        <v>5.1699999999999999</v>
      </c>
      <c r="I1533" s="225"/>
      <c r="J1533" s="226">
        <f>ROUND(I1533*H1533,2)</f>
        <v>0</v>
      </c>
      <c r="K1533" s="222" t="s">
        <v>174</v>
      </c>
      <c r="L1533" s="71"/>
      <c r="M1533" s="227" t="s">
        <v>22</v>
      </c>
      <c r="N1533" s="228" t="s">
        <v>49</v>
      </c>
      <c r="O1533" s="46"/>
      <c r="P1533" s="229">
        <f>O1533*H1533</f>
        <v>0</v>
      </c>
      <c r="Q1533" s="229">
        <v>0.0076</v>
      </c>
      <c r="R1533" s="229">
        <f>Q1533*H1533</f>
        <v>0.039292000000000001</v>
      </c>
      <c r="S1533" s="229">
        <v>0</v>
      </c>
      <c r="T1533" s="230">
        <f>S1533*H1533</f>
        <v>0</v>
      </c>
      <c r="AR1533" s="23" t="s">
        <v>244</v>
      </c>
      <c r="AT1533" s="23" t="s">
        <v>170</v>
      </c>
      <c r="AU1533" s="23" t="s">
        <v>87</v>
      </c>
      <c r="AY1533" s="23" t="s">
        <v>168</v>
      </c>
      <c r="BE1533" s="231">
        <f>IF(N1533="základní",J1533,0)</f>
        <v>0</v>
      </c>
      <c r="BF1533" s="231">
        <f>IF(N1533="snížená",J1533,0)</f>
        <v>0</v>
      </c>
      <c r="BG1533" s="231">
        <f>IF(N1533="zákl. přenesená",J1533,0)</f>
        <v>0</v>
      </c>
      <c r="BH1533" s="231">
        <f>IF(N1533="sníž. přenesená",J1533,0)</f>
        <v>0</v>
      </c>
      <c r="BI1533" s="231">
        <f>IF(N1533="nulová",J1533,0)</f>
        <v>0</v>
      </c>
      <c r="BJ1533" s="23" t="s">
        <v>24</v>
      </c>
      <c r="BK1533" s="231">
        <f>ROUND(I1533*H1533,2)</f>
        <v>0</v>
      </c>
      <c r="BL1533" s="23" t="s">
        <v>244</v>
      </c>
      <c r="BM1533" s="23" t="s">
        <v>2696</v>
      </c>
    </row>
    <row r="1534" s="11" customFormat="1">
      <c r="B1534" s="232"/>
      <c r="C1534" s="233"/>
      <c r="D1534" s="234" t="s">
        <v>185</v>
      </c>
      <c r="E1534" s="235" t="s">
        <v>22</v>
      </c>
      <c r="F1534" s="236" t="s">
        <v>2664</v>
      </c>
      <c r="G1534" s="233"/>
      <c r="H1534" s="237">
        <v>5.1699999999999999</v>
      </c>
      <c r="I1534" s="238"/>
      <c r="J1534" s="233"/>
      <c r="K1534" s="233"/>
      <c r="L1534" s="239"/>
      <c r="M1534" s="240"/>
      <c r="N1534" s="241"/>
      <c r="O1534" s="241"/>
      <c r="P1534" s="241"/>
      <c r="Q1534" s="241"/>
      <c r="R1534" s="241"/>
      <c r="S1534" s="241"/>
      <c r="T1534" s="242"/>
      <c r="AT1534" s="243" t="s">
        <v>185</v>
      </c>
      <c r="AU1534" s="243" t="s">
        <v>87</v>
      </c>
      <c r="AV1534" s="11" t="s">
        <v>87</v>
      </c>
      <c r="AW1534" s="11" t="s">
        <v>41</v>
      </c>
      <c r="AX1534" s="11" t="s">
        <v>78</v>
      </c>
      <c r="AY1534" s="243" t="s">
        <v>168</v>
      </c>
    </row>
    <row r="1535" s="1" customFormat="1" ht="25.5" customHeight="1">
      <c r="B1535" s="45"/>
      <c r="C1535" s="220" t="s">
        <v>2697</v>
      </c>
      <c r="D1535" s="220" t="s">
        <v>170</v>
      </c>
      <c r="E1535" s="221" t="s">
        <v>2698</v>
      </c>
      <c r="F1535" s="222" t="s">
        <v>2699</v>
      </c>
      <c r="G1535" s="223" t="s">
        <v>173</v>
      </c>
      <c r="H1535" s="224">
        <v>2</v>
      </c>
      <c r="I1535" s="225"/>
      <c r="J1535" s="226">
        <f>ROUND(I1535*H1535,2)</f>
        <v>0</v>
      </c>
      <c r="K1535" s="222" t="s">
        <v>174</v>
      </c>
      <c r="L1535" s="71"/>
      <c r="M1535" s="227" t="s">
        <v>22</v>
      </c>
      <c r="N1535" s="228" t="s">
        <v>49</v>
      </c>
      <c r="O1535" s="46"/>
      <c r="P1535" s="229">
        <f>O1535*H1535</f>
        <v>0</v>
      </c>
      <c r="Q1535" s="229">
        <v>0.0014</v>
      </c>
      <c r="R1535" s="229">
        <f>Q1535*H1535</f>
        <v>0.0028</v>
      </c>
      <c r="S1535" s="229">
        <v>0</v>
      </c>
      <c r="T1535" s="230">
        <f>S1535*H1535</f>
        <v>0</v>
      </c>
      <c r="AR1535" s="23" t="s">
        <v>244</v>
      </c>
      <c r="AT1535" s="23" t="s">
        <v>170</v>
      </c>
      <c r="AU1535" s="23" t="s">
        <v>87</v>
      </c>
      <c r="AY1535" s="23" t="s">
        <v>168</v>
      </c>
      <c r="BE1535" s="231">
        <f>IF(N1535="základní",J1535,0)</f>
        <v>0</v>
      </c>
      <c r="BF1535" s="231">
        <f>IF(N1535="snížená",J1535,0)</f>
        <v>0</v>
      </c>
      <c r="BG1535" s="231">
        <f>IF(N1535="zákl. přenesená",J1535,0)</f>
        <v>0</v>
      </c>
      <c r="BH1535" s="231">
        <f>IF(N1535="sníž. přenesená",J1535,0)</f>
        <v>0</v>
      </c>
      <c r="BI1535" s="231">
        <f>IF(N1535="nulová",J1535,0)</f>
        <v>0</v>
      </c>
      <c r="BJ1535" s="23" t="s">
        <v>24</v>
      </c>
      <c r="BK1535" s="231">
        <f>ROUND(I1535*H1535,2)</f>
        <v>0</v>
      </c>
      <c r="BL1535" s="23" t="s">
        <v>244</v>
      </c>
      <c r="BM1535" s="23" t="s">
        <v>2700</v>
      </c>
    </row>
    <row r="1536" s="1" customFormat="1" ht="25.5" customHeight="1">
      <c r="B1536" s="45"/>
      <c r="C1536" s="220" t="s">
        <v>2701</v>
      </c>
      <c r="D1536" s="220" t="s">
        <v>170</v>
      </c>
      <c r="E1536" s="221" t="s">
        <v>2702</v>
      </c>
      <c r="F1536" s="222" t="s">
        <v>2703</v>
      </c>
      <c r="G1536" s="223" t="s">
        <v>247</v>
      </c>
      <c r="H1536" s="224">
        <v>5.1699999999999999</v>
      </c>
      <c r="I1536" s="225"/>
      <c r="J1536" s="226">
        <f>ROUND(I1536*H1536,2)</f>
        <v>0</v>
      </c>
      <c r="K1536" s="222" t="s">
        <v>174</v>
      </c>
      <c r="L1536" s="71"/>
      <c r="M1536" s="227" t="s">
        <v>22</v>
      </c>
      <c r="N1536" s="228" t="s">
        <v>49</v>
      </c>
      <c r="O1536" s="46"/>
      <c r="P1536" s="229">
        <f>O1536*H1536</f>
        <v>0</v>
      </c>
      <c r="Q1536" s="229">
        <v>6.9999999999999999E-06</v>
      </c>
      <c r="R1536" s="229">
        <f>Q1536*H1536</f>
        <v>3.6189999999999997E-05</v>
      </c>
      <c r="S1536" s="229">
        <v>0</v>
      </c>
      <c r="T1536" s="230">
        <f>S1536*H1536</f>
        <v>0</v>
      </c>
      <c r="AR1536" s="23" t="s">
        <v>244</v>
      </c>
      <c r="AT1536" s="23" t="s">
        <v>170</v>
      </c>
      <c r="AU1536" s="23" t="s">
        <v>87</v>
      </c>
      <c r="AY1536" s="23" t="s">
        <v>168</v>
      </c>
      <c r="BE1536" s="231">
        <f>IF(N1536="základní",J1536,0)</f>
        <v>0</v>
      </c>
      <c r="BF1536" s="231">
        <f>IF(N1536="snížená",J1536,0)</f>
        <v>0</v>
      </c>
      <c r="BG1536" s="231">
        <f>IF(N1536="zákl. přenesená",J1536,0)</f>
        <v>0</v>
      </c>
      <c r="BH1536" s="231">
        <f>IF(N1536="sníž. přenesená",J1536,0)</f>
        <v>0</v>
      </c>
      <c r="BI1536" s="231">
        <f>IF(N1536="nulová",J1536,0)</f>
        <v>0</v>
      </c>
      <c r="BJ1536" s="23" t="s">
        <v>24</v>
      </c>
      <c r="BK1536" s="231">
        <f>ROUND(I1536*H1536,2)</f>
        <v>0</v>
      </c>
      <c r="BL1536" s="23" t="s">
        <v>244</v>
      </c>
      <c r="BM1536" s="23" t="s">
        <v>2704</v>
      </c>
    </row>
    <row r="1537" s="1" customFormat="1" ht="16.5" customHeight="1">
      <c r="B1537" s="45"/>
      <c r="C1537" s="254" t="s">
        <v>2705</v>
      </c>
      <c r="D1537" s="254" t="s">
        <v>460</v>
      </c>
      <c r="E1537" s="255" t="s">
        <v>2706</v>
      </c>
      <c r="F1537" s="256" t="s">
        <v>2707</v>
      </c>
      <c r="G1537" s="257" t="s">
        <v>247</v>
      </c>
      <c r="H1537" s="258">
        <v>5.6870000000000003</v>
      </c>
      <c r="I1537" s="259"/>
      <c r="J1537" s="260">
        <f>ROUND(I1537*H1537,2)</f>
        <v>0</v>
      </c>
      <c r="K1537" s="256" t="s">
        <v>174</v>
      </c>
      <c r="L1537" s="261"/>
      <c r="M1537" s="262" t="s">
        <v>22</v>
      </c>
      <c r="N1537" s="263" t="s">
        <v>49</v>
      </c>
      <c r="O1537" s="46"/>
      <c r="P1537" s="229">
        <f>O1537*H1537</f>
        <v>0</v>
      </c>
      <c r="Q1537" s="229">
        <v>0.00012</v>
      </c>
      <c r="R1537" s="229">
        <f>Q1537*H1537</f>
        <v>0.00068244000000000009</v>
      </c>
      <c r="S1537" s="229">
        <v>0</v>
      </c>
      <c r="T1537" s="230">
        <f>S1537*H1537</f>
        <v>0</v>
      </c>
      <c r="AR1537" s="23" t="s">
        <v>337</v>
      </c>
      <c r="AT1537" s="23" t="s">
        <v>460</v>
      </c>
      <c r="AU1537" s="23" t="s">
        <v>87</v>
      </c>
      <c r="AY1537" s="23" t="s">
        <v>168</v>
      </c>
      <c r="BE1537" s="231">
        <f>IF(N1537="základní",J1537,0)</f>
        <v>0</v>
      </c>
      <c r="BF1537" s="231">
        <f>IF(N1537="snížená",J1537,0)</f>
        <v>0</v>
      </c>
      <c r="BG1537" s="231">
        <f>IF(N1537="zákl. přenesená",J1537,0)</f>
        <v>0</v>
      </c>
      <c r="BH1537" s="231">
        <f>IF(N1537="sníž. přenesená",J1537,0)</f>
        <v>0</v>
      </c>
      <c r="BI1537" s="231">
        <f>IF(N1537="nulová",J1537,0)</f>
        <v>0</v>
      </c>
      <c r="BJ1537" s="23" t="s">
        <v>24</v>
      </c>
      <c r="BK1537" s="231">
        <f>ROUND(I1537*H1537,2)</f>
        <v>0</v>
      </c>
      <c r="BL1537" s="23" t="s">
        <v>244</v>
      </c>
      <c r="BM1537" s="23" t="s">
        <v>2708</v>
      </c>
    </row>
    <row r="1538" s="11" customFormat="1">
      <c r="B1538" s="232"/>
      <c r="C1538" s="233"/>
      <c r="D1538" s="234" t="s">
        <v>185</v>
      </c>
      <c r="E1538" s="233"/>
      <c r="F1538" s="236" t="s">
        <v>2709</v>
      </c>
      <c r="G1538" s="233"/>
      <c r="H1538" s="237">
        <v>5.6870000000000003</v>
      </c>
      <c r="I1538" s="238"/>
      <c r="J1538" s="233"/>
      <c r="K1538" s="233"/>
      <c r="L1538" s="239"/>
      <c r="M1538" s="240"/>
      <c r="N1538" s="241"/>
      <c r="O1538" s="241"/>
      <c r="P1538" s="241"/>
      <c r="Q1538" s="241"/>
      <c r="R1538" s="241"/>
      <c r="S1538" s="241"/>
      <c r="T1538" s="242"/>
      <c r="AT1538" s="243" t="s">
        <v>185</v>
      </c>
      <c r="AU1538" s="243" t="s">
        <v>87</v>
      </c>
      <c r="AV1538" s="11" t="s">
        <v>87</v>
      </c>
      <c r="AW1538" s="11" t="s">
        <v>6</v>
      </c>
      <c r="AX1538" s="11" t="s">
        <v>24</v>
      </c>
      <c r="AY1538" s="243" t="s">
        <v>168</v>
      </c>
    </row>
    <row r="1539" s="1" customFormat="1" ht="25.5" customHeight="1">
      <c r="B1539" s="45"/>
      <c r="C1539" s="220" t="s">
        <v>2710</v>
      </c>
      <c r="D1539" s="220" t="s">
        <v>170</v>
      </c>
      <c r="E1539" s="221" t="s">
        <v>2711</v>
      </c>
      <c r="F1539" s="222" t="s">
        <v>2712</v>
      </c>
      <c r="G1539" s="223" t="s">
        <v>350</v>
      </c>
      <c r="H1539" s="224">
        <v>27.199999999999999</v>
      </c>
      <c r="I1539" s="225"/>
      <c r="J1539" s="226">
        <f>ROUND(I1539*H1539,2)</f>
        <v>0</v>
      </c>
      <c r="K1539" s="222" t="s">
        <v>174</v>
      </c>
      <c r="L1539" s="71"/>
      <c r="M1539" s="227" t="s">
        <v>22</v>
      </c>
      <c r="N1539" s="228" t="s">
        <v>49</v>
      </c>
      <c r="O1539" s="46"/>
      <c r="P1539" s="229">
        <f>O1539*H1539</f>
        <v>0</v>
      </c>
      <c r="Q1539" s="229">
        <v>0.0029630500000000001</v>
      </c>
      <c r="R1539" s="229">
        <f>Q1539*H1539</f>
        <v>0.080594959999999993</v>
      </c>
      <c r="S1539" s="229">
        <v>0</v>
      </c>
      <c r="T1539" s="230">
        <f>S1539*H1539</f>
        <v>0</v>
      </c>
      <c r="AR1539" s="23" t="s">
        <v>244</v>
      </c>
      <c r="AT1539" s="23" t="s">
        <v>170</v>
      </c>
      <c r="AU1539" s="23" t="s">
        <v>87</v>
      </c>
      <c r="AY1539" s="23" t="s">
        <v>168</v>
      </c>
      <c r="BE1539" s="231">
        <f>IF(N1539="základní",J1539,0)</f>
        <v>0</v>
      </c>
      <c r="BF1539" s="231">
        <f>IF(N1539="snížená",J1539,0)</f>
        <v>0</v>
      </c>
      <c r="BG1539" s="231">
        <f>IF(N1539="zákl. přenesená",J1539,0)</f>
        <v>0</v>
      </c>
      <c r="BH1539" s="231">
        <f>IF(N1539="sníž. přenesená",J1539,0)</f>
        <v>0</v>
      </c>
      <c r="BI1539" s="231">
        <f>IF(N1539="nulová",J1539,0)</f>
        <v>0</v>
      </c>
      <c r="BJ1539" s="23" t="s">
        <v>24</v>
      </c>
      <c r="BK1539" s="231">
        <f>ROUND(I1539*H1539,2)</f>
        <v>0</v>
      </c>
      <c r="BL1539" s="23" t="s">
        <v>244</v>
      </c>
      <c r="BM1539" s="23" t="s">
        <v>2713</v>
      </c>
    </row>
    <row r="1540" s="1" customFormat="1" ht="25.5" customHeight="1">
      <c r="B1540" s="45"/>
      <c r="C1540" s="220" t="s">
        <v>2714</v>
      </c>
      <c r="D1540" s="220" t="s">
        <v>170</v>
      </c>
      <c r="E1540" s="221" t="s">
        <v>2715</v>
      </c>
      <c r="F1540" s="222" t="s">
        <v>2716</v>
      </c>
      <c r="G1540" s="223" t="s">
        <v>350</v>
      </c>
      <c r="H1540" s="224">
        <v>18</v>
      </c>
      <c r="I1540" s="225"/>
      <c r="J1540" s="226">
        <f>ROUND(I1540*H1540,2)</f>
        <v>0</v>
      </c>
      <c r="K1540" s="222" t="s">
        <v>22</v>
      </c>
      <c r="L1540" s="71"/>
      <c r="M1540" s="227" t="s">
        <v>22</v>
      </c>
      <c r="N1540" s="228" t="s">
        <v>49</v>
      </c>
      <c r="O1540" s="46"/>
      <c r="P1540" s="229">
        <f>O1540*H1540</f>
        <v>0</v>
      </c>
      <c r="Q1540" s="229">
        <v>0.0043724999999999997</v>
      </c>
      <c r="R1540" s="229">
        <f>Q1540*H1540</f>
        <v>0.078704999999999997</v>
      </c>
      <c r="S1540" s="229">
        <v>0</v>
      </c>
      <c r="T1540" s="230">
        <f>S1540*H1540</f>
        <v>0</v>
      </c>
      <c r="AR1540" s="23" t="s">
        <v>244</v>
      </c>
      <c r="AT1540" s="23" t="s">
        <v>170</v>
      </c>
      <c r="AU1540" s="23" t="s">
        <v>87</v>
      </c>
      <c r="AY1540" s="23" t="s">
        <v>168</v>
      </c>
      <c r="BE1540" s="231">
        <f>IF(N1540="základní",J1540,0)</f>
        <v>0</v>
      </c>
      <c r="BF1540" s="231">
        <f>IF(N1540="snížená",J1540,0)</f>
        <v>0</v>
      </c>
      <c r="BG1540" s="231">
        <f>IF(N1540="zákl. přenesená",J1540,0)</f>
        <v>0</v>
      </c>
      <c r="BH1540" s="231">
        <f>IF(N1540="sníž. přenesená",J1540,0)</f>
        <v>0</v>
      </c>
      <c r="BI1540" s="231">
        <f>IF(N1540="nulová",J1540,0)</f>
        <v>0</v>
      </c>
      <c r="BJ1540" s="23" t="s">
        <v>24</v>
      </c>
      <c r="BK1540" s="231">
        <f>ROUND(I1540*H1540,2)</f>
        <v>0</v>
      </c>
      <c r="BL1540" s="23" t="s">
        <v>244</v>
      </c>
      <c r="BM1540" s="23" t="s">
        <v>2717</v>
      </c>
    </row>
    <row r="1541" s="1" customFormat="1" ht="25.5" customHeight="1">
      <c r="B1541" s="45"/>
      <c r="C1541" s="220" t="s">
        <v>2718</v>
      </c>
      <c r="D1541" s="220" t="s">
        <v>170</v>
      </c>
      <c r="E1541" s="221" t="s">
        <v>2719</v>
      </c>
      <c r="F1541" s="222" t="s">
        <v>2720</v>
      </c>
      <c r="G1541" s="223" t="s">
        <v>350</v>
      </c>
      <c r="H1541" s="224">
        <v>3.5</v>
      </c>
      <c r="I1541" s="225"/>
      <c r="J1541" s="226">
        <f>ROUND(I1541*H1541,2)</f>
        <v>0</v>
      </c>
      <c r="K1541" s="222" t="s">
        <v>22</v>
      </c>
      <c r="L1541" s="71"/>
      <c r="M1541" s="227" t="s">
        <v>22</v>
      </c>
      <c r="N1541" s="228" t="s">
        <v>49</v>
      </c>
      <c r="O1541" s="46"/>
      <c r="P1541" s="229">
        <f>O1541*H1541</f>
        <v>0</v>
      </c>
      <c r="Q1541" s="229">
        <v>0.0058387500000000002</v>
      </c>
      <c r="R1541" s="229">
        <f>Q1541*H1541</f>
        <v>0.020435624999999999</v>
      </c>
      <c r="S1541" s="229">
        <v>0</v>
      </c>
      <c r="T1541" s="230">
        <f>S1541*H1541</f>
        <v>0</v>
      </c>
      <c r="AR1541" s="23" t="s">
        <v>244</v>
      </c>
      <c r="AT1541" s="23" t="s">
        <v>170</v>
      </c>
      <c r="AU1541" s="23" t="s">
        <v>87</v>
      </c>
      <c r="AY1541" s="23" t="s">
        <v>168</v>
      </c>
      <c r="BE1541" s="231">
        <f>IF(N1541="základní",J1541,0)</f>
        <v>0</v>
      </c>
      <c r="BF1541" s="231">
        <f>IF(N1541="snížená",J1541,0)</f>
        <v>0</v>
      </c>
      <c r="BG1541" s="231">
        <f>IF(N1541="zákl. přenesená",J1541,0)</f>
        <v>0</v>
      </c>
      <c r="BH1541" s="231">
        <f>IF(N1541="sníž. přenesená",J1541,0)</f>
        <v>0</v>
      </c>
      <c r="BI1541" s="231">
        <f>IF(N1541="nulová",J1541,0)</f>
        <v>0</v>
      </c>
      <c r="BJ1541" s="23" t="s">
        <v>24</v>
      </c>
      <c r="BK1541" s="231">
        <f>ROUND(I1541*H1541,2)</f>
        <v>0</v>
      </c>
      <c r="BL1541" s="23" t="s">
        <v>244</v>
      </c>
      <c r="BM1541" s="23" t="s">
        <v>2721</v>
      </c>
    </row>
    <row r="1542" s="1" customFormat="1" ht="25.5" customHeight="1">
      <c r="B1542" s="45"/>
      <c r="C1542" s="220" t="s">
        <v>2722</v>
      </c>
      <c r="D1542" s="220" t="s">
        <v>170</v>
      </c>
      <c r="E1542" s="221" t="s">
        <v>2723</v>
      </c>
      <c r="F1542" s="222" t="s">
        <v>2724</v>
      </c>
      <c r="G1542" s="223" t="s">
        <v>350</v>
      </c>
      <c r="H1542" s="224">
        <v>35.5</v>
      </c>
      <c r="I1542" s="225"/>
      <c r="J1542" s="226">
        <f>ROUND(I1542*H1542,2)</f>
        <v>0</v>
      </c>
      <c r="K1542" s="222" t="s">
        <v>174</v>
      </c>
      <c r="L1542" s="71"/>
      <c r="M1542" s="227" t="s">
        <v>22</v>
      </c>
      <c r="N1542" s="228" t="s">
        <v>49</v>
      </c>
      <c r="O1542" s="46"/>
      <c r="P1542" s="229">
        <f>O1542*H1542</f>
        <v>0</v>
      </c>
      <c r="Q1542" s="229">
        <v>0.0021602000000000001</v>
      </c>
      <c r="R1542" s="229">
        <f>Q1542*H1542</f>
        <v>0.076687100000000008</v>
      </c>
      <c r="S1542" s="229">
        <v>0</v>
      </c>
      <c r="T1542" s="230">
        <f>S1542*H1542</f>
        <v>0</v>
      </c>
      <c r="AR1542" s="23" t="s">
        <v>244</v>
      </c>
      <c r="AT1542" s="23" t="s">
        <v>170</v>
      </c>
      <c r="AU1542" s="23" t="s">
        <v>87</v>
      </c>
      <c r="AY1542" s="23" t="s">
        <v>168</v>
      </c>
      <c r="BE1542" s="231">
        <f>IF(N1542="základní",J1542,0)</f>
        <v>0</v>
      </c>
      <c r="BF1542" s="231">
        <f>IF(N1542="snížená",J1542,0)</f>
        <v>0</v>
      </c>
      <c r="BG1542" s="231">
        <f>IF(N1542="zákl. přenesená",J1542,0)</f>
        <v>0</v>
      </c>
      <c r="BH1542" s="231">
        <f>IF(N1542="sníž. přenesená",J1542,0)</f>
        <v>0</v>
      </c>
      <c r="BI1542" s="231">
        <f>IF(N1542="nulová",J1542,0)</f>
        <v>0</v>
      </c>
      <c r="BJ1542" s="23" t="s">
        <v>24</v>
      </c>
      <c r="BK1542" s="231">
        <f>ROUND(I1542*H1542,2)</f>
        <v>0</v>
      </c>
      <c r="BL1542" s="23" t="s">
        <v>244</v>
      </c>
      <c r="BM1542" s="23" t="s">
        <v>2725</v>
      </c>
    </row>
    <row r="1543" s="1" customFormat="1" ht="25.5" customHeight="1">
      <c r="B1543" s="45"/>
      <c r="C1543" s="220" t="s">
        <v>2726</v>
      </c>
      <c r="D1543" s="220" t="s">
        <v>170</v>
      </c>
      <c r="E1543" s="221" t="s">
        <v>2727</v>
      </c>
      <c r="F1543" s="222" t="s">
        <v>2728</v>
      </c>
      <c r="G1543" s="223" t="s">
        <v>350</v>
      </c>
      <c r="H1543" s="224">
        <v>99.299999999999997</v>
      </c>
      <c r="I1543" s="225"/>
      <c r="J1543" s="226">
        <f>ROUND(I1543*H1543,2)</f>
        <v>0</v>
      </c>
      <c r="K1543" s="222" t="s">
        <v>174</v>
      </c>
      <c r="L1543" s="71"/>
      <c r="M1543" s="227" t="s">
        <v>22</v>
      </c>
      <c r="N1543" s="228" t="s">
        <v>49</v>
      </c>
      <c r="O1543" s="46"/>
      <c r="P1543" s="229">
        <f>O1543*H1543</f>
        <v>0</v>
      </c>
      <c r="Q1543" s="229">
        <v>0.0026914500000000002</v>
      </c>
      <c r="R1543" s="229">
        <f>Q1543*H1543</f>
        <v>0.26726098500000001</v>
      </c>
      <c r="S1543" s="229">
        <v>0</v>
      </c>
      <c r="T1543" s="230">
        <f>S1543*H1543</f>
        <v>0</v>
      </c>
      <c r="AR1543" s="23" t="s">
        <v>244</v>
      </c>
      <c r="AT1543" s="23" t="s">
        <v>170</v>
      </c>
      <c r="AU1543" s="23" t="s">
        <v>87</v>
      </c>
      <c r="AY1543" s="23" t="s">
        <v>168</v>
      </c>
      <c r="BE1543" s="231">
        <f>IF(N1543="základní",J1543,0)</f>
        <v>0</v>
      </c>
      <c r="BF1543" s="231">
        <f>IF(N1543="snížená",J1543,0)</f>
        <v>0</v>
      </c>
      <c r="BG1543" s="231">
        <f>IF(N1543="zákl. přenesená",J1543,0)</f>
        <v>0</v>
      </c>
      <c r="BH1543" s="231">
        <f>IF(N1543="sníž. přenesená",J1543,0)</f>
        <v>0</v>
      </c>
      <c r="BI1543" s="231">
        <f>IF(N1543="nulová",J1543,0)</f>
        <v>0</v>
      </c>
      <c r="BJ1543" s="23" t="s">
        <v>24</v>
      </c>
      <c r="BK1543" s="231">
        <f>ROUND(I1543*H1543,2)</f>
        <v>0</v>
      </c>
      <c r="BL1543" s="23" t="s">
        <v>244</v>
      </c>
      <c r="BM1543" s="23" t="s">
        <v>2729</v>
      </c>
    </row>
    <row r="1544" s="11" customFormat="1">
      <c r="B1544" s="232"/>
      <c r="C1544" s="233"/>
      <c r="D1544" s="234" t="s">
        <v>185</v>
      </c>
      <c r="E1544" s="235" t="s">
        <v>22</v>
      </c>
      <c r="F1544" s="236" t="s">
        <v>2730</v>
      </c>
      <c r="G1544" s="233"/>
      <c r="H1544" s="237">
        <v>99.299999999999997</v>
      </c>
      <c r="I1544" s="238"/>
      <c r="J1544" s="233"/>
      <c r="K1544" s="233"/>
      <c r="L1544" s="239"/>
      <c r="M1544" s="240"/>
      <c r="N1544" s="241"/>
      <c r="O1544" s="241"/>
      <c r="P1544" s="241"/>
      <c r="Q1544" s="241"/>
      <c r="R1544" s="241"/>
      <c r="S1544" s="241"/>
      <c r="T1544" s="242"/>
      <c r="AT1544" s="243" t="s">
        <v>185</v>
      </c>
      <c r="AU1544" s="243" t="s">
        <v>87</v>
      </c>
      <c r="AV1544" s="11" t="s">
        <v>87</v>
      </c>
      <c r="AW1544" s="11" t="s">
        <v>41</v>
      </c>
      <c r="AX1544" s="11" t="s">
        <v>78</v>
      </c>
      <c r="AY1544" s="243" t="s">
        <v>168</v>
      </c>
    </row>
    <row r="1545" s="1" customFormat="1" ht="25.5" customHeight="1">
      <c r="B1545" s="45"/>
      <c r="C1545" s="220" t="s">
        <v>2731</v>
      </c>
      <c r="D1545" s="220" t="s">
        <v>170</v>
      </c>
      <c r="E1545" s="221" t="s">
        <v>2732</v>
      </c>
      <c r="F1545" s="222" t="s">
        <v>2733</v>
      </c>
      <c r="G1545" s="223" t="s">
        <v>350</v>
      </c>
      <c r="H1545" s="224">
        <v>8.4000000000000004</v>
      </c>
      <c r="I1545" s="225"/>
      <c r="J1545" s="226">
        <f>ROUND(I1545*H1545,2)</f>
        <v>0</v>
      </c>
      <c r="K1545" s="222" t="s">
        <v>22</v>
      </c>
      <c r="L1545" s="71"/>
      <c r="M1545" s="227" t="s">
        <v>22</v>
      </c>
      <c r="N1545" s="228" t="s">
        <v>49</v>
      </c>
      <c r="O1545" s="46"/>
      <c r="P1545" s="229">
        <f>O1545*H1545</f>
        <v>0</v>
      </c>
      <c r="Q1545" s="229">
        <v>0.0022012500000000001</v>
      </c>
      <c r="R1545" s="229">
        <f>Q1545*H1545</f>
        <v>0.0184905</v>
      </c>
      <c r="S1545" s="229">
        <v>0</v>
      </c>
      <c r="T1545" s="230">
        <f>S1545*H1545</f>
        <v>0</v>
      </c>
      <c r="AR1545" s="23" t="s">
        <v>244</v>
      </c>
      <c r="AT1545" s="23" t="s">
        <v>170</v>
      </c>
      <c r="AU1545" s="23" t="s">
        <v>87</v>
      </c>
      <c r="AY1545" s="23" t="s">
        <v>168</v>
      </c>
      <c r="BE1545" s="231">
        <f>IF(N1545="základní",J1545,0)</f>
        <v>0</v>
      </c>
      <c r="BF1545" s="231">
        <f>IF(N1545="snížená",J1545,0)</f>
        <v>0</v>
      </c>
      <c r="BG1545" s="231">
        <f>IF(N1545="zákl. přenesená",J1545,0)</f>
        <v>0</v>
      </c>
      <c r="BH1545" s="231">
        <f>IF(N1545="sníž. přenesená",J1545,0)</f>
        <v>0</v>
      </c>
      <c r="BI1545" s="231">
        <f>IF(N1545="nulová",J1545,0)</f>
        <v>0</v>
      </c>
      <c r="BJ1545" s="23" t="s">
        <v>24</v>
      </c>
      <c r="BK1545" s="231">
        <f>ROUND(I1545*H1545,2)</f>
        <v>0</v>
      </c>
      <c r="BL1545" s="23" t="s">
        <v>244</v>
      </c>
      <c r="BM1545" s="23" t="s">
        <v>2734</v>
      </c>
    </row>
    <row r="1546" s="1" customFormat="1" ht="25.5" customHeight="1">
      <c r="B1546" s="45"/>
      <c r="C1546" s="220" t="s">
        <v>2735</v>
      </c>
      <c r="D1546" s="220" t="s">
        <v>170</v>
      </c>
      <c r="E1546" s="221" t="s">
        <v>2736</v>
      </c>
      <c r="F1546" s="222" t="s">
        <v>2737</v>
      </c>
      <c r="G1546" s="223" t="s">
        <v>173</v>
      </c>
      <c r="H1546" s="224">
        <v>2</v>
      </c>
      <c r="I1546" s="225"/>
      <c r="J1546" s="226">
        <f>ROUND(I1546*H1546,2)</f>
        <v>0</v>
      </c>
      <c r="K1546" s="222" t="s">
        <v>174</v>
      </c>
      <c r="L1546" s="71"/>
      <c r="M1546" s="227" t="s">
        <v>22</v>
      </c>
      <c r="N1546" s="228" t="s">
        <v>49</v>
      </c>
      <c r="O1546" s="46"/>
      <c r="P1546" s="229">
        <f>O1546*H1546</f>
        <v>0</v>
      </c>
      <c r="Q1546" s="229">
        <v>0.00044999999999999999</v>
      </c>
      <c r="R1546" s="229">
        <f>Q1546*H1546</f>
        <v>0.00089999999999999998</v>
      </c>
      <c r="S1546" s="229">
        <v>0</v>
      </c>
      <c r="T1546" s="230">
        <f>S1546*H1546</f>
        <v>0</v>
      </c>
      <c r="AR1546" s="23" t="s">
        <v>244</v>
      </c>
      <c r="AT1546" s="23" t="s">
        <v>170</v>
      </c>
      <c r="AU1546" s="23" t="s">
        <v>87</v>
      </c>
      <c r="AY1546" s="23" t="s">
        <v>168</v>
      </c>
      <c r="BE1546" s="231">
        <f>IF(N1546="základní",J1546,0)</f>
        <v>0</v>
      </c>
      <c r="BF1546" s="231">
        <f>IF(N1546="snížená",J1546,0)</f>
        <v>0</v>
      </c>
      <c r="BG1546" s="231">
        <f>IF(N1546="zákl. přenesená",J1546,0)</f>
        <v>0</v>
      </c>
      <c r="BH1546" s="231">
        <f>IF(N1546="sníž. přenesená",J1546,0)</f>
        <v>0</v>
      </c>
      <c r="BI1546" s="231">
        <f>IF(N1546="nulová",J1546,0)</f>
        <v>0</v>
      </c>
      <c r="BJ1546" s="23" t="s">
        <v>24</v>
      </c>
      <c r="BK1546" s="231">
        <f>ROUND(I1546*H1546,2)</f>
        <v>0</v>
      </c>
      <c r="BL1546" s="23" t="s">
        <v>244</v>
      </c>
      <c r="BM1546" s="23" t="s">
        <v>2738</v>
      </c>
    </row>
    <row r="1547" s="1" customFormat="1" ht="25.5" customHeight="1">
      <c r="B1547" s="45"/>
      <c r="C1547" s="220" t="s">
        <v>2739</v>
      </c>
      <c r="D1547" s="220" t="s">
        <v>170</v>
      </c>
      <c r="E1547" s="221" t="s">
        <v>2740</v>
      </c>
      <c r="F1547" s="222" t="s">
        <v>2741</v>
      </c>
      <c r="G1547" s="223" t="s">
        <v>350</v>
      </c>
      <c r="H1547" s="224">
        <v>125.59999999999999</v>
      </c>
      <c r="I1547" s="225"/>
      <c r="J1547" s="226">
        <f>ROUND(I1547*H1547,2)</f>
        <v>0</v>
      </c>
      <c r="K1547" s="222" t="s">
        <v>174</v>
      </c>
      <c r="L1547" s="71"/>
      <c r="M1547" s="227" t="s">
        <v>22</v>
      </c>
      <c r="N1547" s="228" t="s">
        <v>49</v>
      </c>
      <c r="O1547" s="46"/>
      <c r="P1547" s="229">
        <f>O1547*H1547</f>
        <v>0</v>
      </c>
      <c r="Q1547" s="229">
        <v>0.0017355999999999999</v>
      </c>
      <c r="R1547" s="229">
        <f>Q1547*H1547</f>
        <v>0.21799135999999997</v>
      </c>
      <c r="S1547" s="229">
        <v>0</v>
      </c>
      <c r="T1547" s="230">
        <f>S1547*H1547</f>
        <v>0</v>
      </c>
      <c r="AR1547" s="23" t="s">
        <v>244</v>
      </c>
      <c r="AT1547" s="23" t="s">
        <v>170</v>
      </c>
      <c r="AU1547" s="23" t="s">
        <v>87</v>
      </c>
      <c r="AY1547" s="23" t="s">
        <v>168</v>
      </c>
      <c r="BE1547" s="231">
        <f>IF(N1547="základní",J1547,0)</f>
        <v>0</v>
      </c>
      <c r="BF1547" s="231">
        <f>IF(N1547="snížená",J1547,0)</f>
        <v>0</v>
      </c>
      <c r="BG1547" s="231">
        <f>IF(N1547="zákl. přenesená",J1547,0)</f>
        <v>0</v>
      </c>
      <c r="BH1547" s="231">
        <f>IF(N1547="sníž. přenesená",J1547,0)</f>
        <v>0</v>
      </c>
      <c r="BI1547" s="231">
        <f>IF(N1547="nulová",J1547,0)</f>
        <v>0</v>
      </c>
      <c r="BJ1547" s="23" t="s">
        <v>24</v>
      </c>
      <c r="BK1547" s="231">
        <f>ROUND(I1547*H1547,2)</f>
        <v>0</v>
      </c>
      <c r="BL1547" s="23" t="s">
        <v>244</v>
      </c>
      <c r="BM1547" s="23" t="s">
        <v>2742</v>
      </c>
    </row>
    <row r="1548" s="11" customFormat="1">
      <c r="B1548" s="232"/>
      <c r="C1548" s="233"/>
      <c r="D1548" s="234" t="s">
        <v>185</v>
      </c>
      <c r="E1548" s="235" t="s">
        <v>22</v>
      </c>
      <c r="F1548" s="236" t="s">
        <v>2743</v>
      </c>
      <c r="G1548" s="233"/>
      <c r="H1548" s="237">
        <v>125.59999999999999</v>
      </c>
      <c r="I1548" s="238"/>
      <c r="J1548" s="233"/>
      <c r="K1548" s="233"/>
      <c r="L1548" s="239"/>
      <c r="M1548" s="240"/>
      <c r="N1548" s="241"/>
      <c r="O1548" s="241"/>
      <c r="P1548" s="241"/>
      <c r="Q1548" s="241"/>
      <c r="R1548" s="241"/>
      <c r="S1548" s="241"/>
      <c r="T1548" s="242"/>
      <c r="AT1548" s="243" t="s">
        <v>185</v>
      </c>
      <c r="AU1548" s="243" t="s">
        <v>87</v>
      </c>
      <c r="AV1548" s="11" t="s">
        <v>87</v>
      </c>
      <c r="AW1548" s="11" t="s">
        <v>41</v>
      </c>
      <c r="AX1548" s="11" t="s">
        <v>78</v>
      </c>
      <c r="AY1548" s="243" t="s">
        <v>168</v>
      </c>
    </row>
    <row r="1549" s="1" customFormat="1" ht="25.5" customHeight="1">
      <c r="B1549" s="45"/>
      <c r="C1549" s="220" t="s">
        <v>2744</v>
      </c>
      <c r="D1549" s="220" t="s">
        <v>170</v>
      </c>
      <c r="E1549" s="221" t="s">
        <v>2745</v>
      </c>
      <c r="F1549" s="222" t="s">
        <v>2746</v>
      </c>
      <c r="G1549" s="223" t="s">
        <v>173</v>
      </c>
      <c r="H1549" s="224">
        <v>4</v>
      </c>
      <c r="I1549" s="225"/>
      <c r="J1549" s="226">
        <f>ROUND(I1549*H1549,2)</f>
        <v>0</v>
      </c>
      <c r="K1549" s="222" t="s">
        <v>174</v>
      </c>
      <c r="L1549" s="71"/>
      <c r="M1549" s="227" t="s">
        <v>22</v>
      </c>
      <c r="N1549" s="228" t="s">
        <v>49</v>
      </c>
      <c r="O1549" s="46"/>
      <c r="P1549" s="229">
        <f>O1549*H1549</f>
        <v>0</v>
      </c>
      <c r="Q1549" s="229">
        <v>0.00025000000000000001</v>
      </c>
      <c r="R1549" s="229">
        <f>Q1549*H1549</f>
        <v>0.001</v>
      </c>
      <c r="S1549" s="229">
        <v>0</v>
      </c>
      <c r="T1549" s="230">
        <f>S1549*H1549</f>
        <v>0</v>
      </c>
      <c r="AR1549" s="23" t="s">
        <v>244</v>
      </c>
      <c r="AT1549" s="23" t="s">
        <v>170</v>
      </c>
      <c r="AU1549" s="23" t="s">
        <v>87</v>
      </c>
      <c r="AY1549" s="23" t="s">
        <v>168</v>
      </c>
      <c r="BE1549" s="231">
        <f>IF(N1549="základní",J1549,0)</f>
        <v>0</v>
      </c>
      <c r="BF1549" s="231">
        <f>IF(N1549="snížená",J1549,0)</f>
        <v>0</v>
      </c>
      <c r="BG1549" s="231">
        <f>IF(N1549="zákl. přenesená",J1549,0)</f>
        <v>0</v>
      </c>
      <c r="BH1549" s="231">
        <f>IF(N1549="sníž. přenesená",J1549,0)</f>
        <v>0</v>
      </c>
      <c r="BI1549" s="231">
        <f>IF(N1549="nulová",J1549,0)</f>
        <v>0</v>
      </c>
      <c r="BJ1549" s="23" t="s">
        <v>24</v>
      </c>
      <c r="BK1549" s="231">
        <f>ROUND(I1549*H1549,2)</f>
        <v>0</v>
      </c>
      <c r="BL1549" s="23" t="s">
        <v>244</v>
      </c>
      <c r="BM1549" s="23" t="s">
        <v>2747</v>
      </c>
    </row>
    <row r="1550" s="1" customFormat="1" ht="25.5" customHeight="1">
      <c r="B1550" s="45"/>
      <c r="C1550" s="220" t="s">
        <v>2748</v>
      </c>
      <c r="D1550" s="220" t="s">
        <v>170</v>
      </c>
      <c r="E1550" s="221" t="s">
        <v>2749</v>
      </c>
      <c r="F1550" s="222" t="s">
        <v>2750</v>
      </c>
      <c r="G1550" s="223" t="s">
        <v>350</v>
      </c>
      <c r="H1550" s="224">
        <v>44.600000000000001</v>
      </c>
      <c r="I1550" s="225"/>
      <c r="J1550" s="226">
        <f>ROUND(I1550*H1550,2)</f>
        <v>0</v>
      </c>
      <c r="K1550" s="222" t="s">
        <v>174</v>
      </c>
      <c r="L1550" s="71"/>
      <c r="M1550" s="227" t="s">
        <v>22</v>
      </c>
      <c r="N1550" s="228" t="s">
        <v>49</v>
      </c>
      <c r="O1550" s="46"/>
      <c r="P1550" s="229">
        <f>O1550*H1550</f>
        <v>0</v>
      </c>
      <c r="Q1550" s="229">
        <v>0.0021199999999999999</v>
      </c>
      <c r="R1550" s="229">
        <f>Q1550*H1550</f>
        <v>0.094551999999999997</v>
      </c>
      <c r="S1550" s="229">
        <v>0</v>
      </c>
      <c r="T1550" s="230">
        <f>S1550*H1550</f>
        <v>0</v>
      </c>
      <c r="AR1550" s="23" t="s">
        <v>244</v>
      </c>
      <c r="AT1550" s="23" t="s">
        <v>170</v>
      </c>
      <c r="AU1550" s="23" t="s">
        <v>87</v>
      </c>
      <c r="AY1550" s="23" t="s">
        <v>168</v>
      </c>
      <c r="BE1550" s="231">
        <f>IF(N1550="základní",J1550,0)</f>
        <v>0</v>
      </c>
      <c r="BF1550" s="231">
        <f>IF(N1550="snížená",J1550,0)</f>
        <v>0</v>
      </c>
      <c r="BG1550" s="231">
        <f>IF(N1550="zákl. přenesená",J1550,0)</f>
        <v>0</v>
      </c>
      <c r="BH1550" s="231">
        <f>IF(N1550="sníž. přenesená",J1550,0)</f>
        <v>0</v>
      </c>
      <c r="BI1550" s="231">
        <f>IF(N1550="nulová",J1550,0)</f>
        <v>0</v>
      </c>
      <c r="BJ1550" s="23" t="s">
        <v>24</v>
      </c>
      <c r="BK1550" s="231">
        <f>ROUND(I1550*H1550,2)</f>
        <v>0</v>
      </c>
      <c r="BL1550" s="23" t="s">
        <v>244</v>
      </c>
      <c r="BM1550" s="23" t="s">
        <v>2751</v>
      </c>
    </row>
    <row r="1551" s="1" customFormat="1" ht="38.25" customHeight="1">
      <c r="B1551" s="45"/>
      <c r="C1551" s="220" t="s">
        <v>2752</v>
      </c>
      <c r="D1551" s="220" t="s">
        <v>170</v>
      </c>
      <c r="E1551" s="221" t="s">
        <v>2753</v>
      </c>
      <c r="F1551" s="222" t="s">
        <v>2754</v>
      </c>
      <c r="G1551" s="223" t="s">
        <v>241</v>
      </c>
      <c r="H1551" s="224">
        <v>0.89900000000000002</v>
      </c>
      <c r="I1551" s="225"/>
      <c r="J1551" s="226">
        <f>ROUND(I1551*H1551,2)</f>
        <v>0</v>
      </c>
      <c r="K1551" s="222" t="s">
        <v>174</v>
      </c>
      <c r="L1551" s="71"/>
      <c r="M1551" s="227" t="s">
        <v>22</v>
      </c>
      <c r="N1551" s="228" t="s">
        <v>49</v>
      </c>
      <c r="O1551" s="46"/>
      <c r="P1551" s="229">
        <f>O1551*H1551</f>
        <v>0</v>
      </c>
      <c r="Q1551" s="229">
        <v>0</v>
      </c>
      <c r="R1551" s="229">
        <f>Q1551*H1551</f>
        <v>0</v>
      </c>
      <c r="S1551" s="229">
        <v>0</v>
      </c>
      <c r="T1551" s="230">
        <f>S1551*H1551</f>
        <v>0</v>
      </c>
      <c r="AR1551" s="23" t="s">
        <v>244</v>
      </c>
      <c r="AT1551" s="23" t="s">
        <v>170</v>
      </c>
      <c r="AU1551" s="23" t="s">
        <v>87</v>
      </c>
      <c r="AY1551" s="23" t="s">
        <v>168</v>
      </c>
      <c r="BE1551" s="231">
        <f>IF(N1551="základní",J1551,0)</f>
        <v>0</v>
      </c>
      <c r="BF1551" s="231">
        <f>IF(N1551="snížená",J1551,0)</f>
        <v>0</v>
      </c>
      <c r="BG1551" s="231">
        <f>IF(N1551="zákl. přenesená",J1551,0)</f>
        <v>0</v>
      </c>
      <c r="BH1551" s="231">
        <f>IF(N1551="sníž. přenesená",J1551,0)</f>
        <v>0</v>
      </c>
      <c r="BI1551" s="231">
        <f>IF(N1551="nulová",J1551,0)</f>
        <v>0</v>
      </c>
      <c r="BJ1551" s="23" t="s">
        <v>24</v>
      </c>
      <c r="BK1551" s="231">
        <f>ROUND(I1551*H1551,2)</f>
        <v>0</v>
      </c>
      <c r="BL1551" s="23" t="s">
        <v>244</v>
      </c>
      <c r="BM1551" s="23" t="s">
        <v>2755</v>
      </c>
    </row>
    <row r="1552" s="10" customFormat="1" ht="29.88" customHeight="1">
      <c r="B1552" s="204"/>
      <c r="C1552" s="205"/>
      <c r="D1552" s="206" t="s">
        <v>77</v>
      </c>
      <c r="E1552" s="218" t="s">
        <v>2756</v>
      </c>
      <c r="F1552" s="218" t="s">
        <v>2757</v>
      </c>
      <c r="G1552" s="205"/>
      <c r="H1552" s="205"/>
      <c r="I1552" s="208"/>
      <c r="J1552" s="219">
        <f>BK1552</f>
        <v>0</v>
      </c>
      <c r="K1552" s="205"/>
      <c r="L1552" s="210"/>
      <c r="M1552" s="211"/>
      <c r="N1552" s="212"/>
      <c r="O1552" s="212"/>
      <c r="P1552" s="213">
        <f>SUM(P1553:P1584)</f>
        <v>0</v>
      </c>
      <c r="Q1552" s="212"/>
      <c r="R1552" s="213">
        <f>SUM(R1553:R1584)</f>
        <v>1.4475</v>
      </c>
      <c r="S1552" s="212"/>
      <c r="T1552" s="214">
        <f>SUM(T1553:T1584)</f>
        <v>0</v>
      </c>
      <c r="AR1552" s="215" t="s">
        <v>87</v>
      </c>
      <c r="AT1552" s="216" t="s">
        <v>77</v>
      </c>
      <c r="AU1552" s="216" t="s">
        <v>24</v>
      </c>
      <c r="AY1552" s="215" t="s">
        <v>168</v>
      </c>
      <c r="BK1552" s="217">
        <f>SUM(BK1553:BK1584)</f>
        <v>0</v>
      </c>
    </row>
    <row r="1553" s="1" customFormat="1" ht="25.5" customHeight="1">
      <c r="B1553" s="45"/>
      <c r="C1553" s="220" t="s">
        <v>2758</v>
      </c>
      <c r="D1553" s="220" t="s">
        <v>170</v>
      </c>
      <c r="E1553" s="221" t="s">
        <v>2759</v>
      </c>
      <c r="F1553" s="222" t="s">
        <v>2760</v>
      </c>
      <c r="G1553" s="223" t="s">
        <v>173</v>
      </c>
      <c r="H1553" s="224">
        <v>13</v>
      </c>
      <c r="I1553" s="225"/>
      <c r="J1553" s="226">
        <f>ROUND(I1553*H1553,2)</f>
        <v>0</v>
      </c>
      <c r="K1553" s="222" t="s">
        <v>174</v>
      </c>
      <c r="L1553" s="71"/>
      <c r="M1553" s="227" t="s">
        <v>22</v>
      </c>
      <c r="N1553" s="228" t="s">
        <v>49</v>
      </c>
      <c r="O1553" s="46"/>
      <c r="P1553" s="229">
        <f>O1553*H1553</f>
        <v>0</v>
      </c>
      <c r="Q1553" s="229">
        <v>0</v>
      </c>
      <c r="R1553" s="229">
        <f>Q1553*H1553</f>
        <v>0</v>
      </c>
      <c r="S1553" s="229">
        <v>0</v>
      </c>
      <c r="T1553" s="230">
        <f>S1553*H1553</f>
        <v>0</v>
      </c>
      <c r="AR1553" s="23" t="s">
        <v>244</v>
      </c>
      <c r="AT1553" s="23" t="s">
        <v>170</v>
      </c>
      <c r="AU1553" s="23" t="s">
        <v>87</v>
      </c>
      <c r="AY1553" s="23" t="s">
        <v>168</v>
      </c>
      <c r="BE1553" s="231">
        <f>IF(N1553="základní",J1553,0)</f>
        <v>0</v>
      </c>
      <c r="BF1553" s="231">
        <f>IF(N1553="snížená",J1553,0)</f>
        <v>0</v>
      </c>
      <c r="BG1553" s="231">
        <f>IF(N1553="zákl. přenesená",J1553,0)</f>
        <v>0</v>
      </c>
      <c r="BH1553" s="231">
        <f>IF(N1553="sníž. přenesená",J1553,0)</f>
        <v>0</v>
      </c>
      <c r="BI1553" s="231">
        <f>IF(N1553="nulová",J1553,0)</f>
        <v>0</v>
      </c>
      <c r="BJ1553" s="23" t="s">
        <v>24</v>
      </c>
      <c r="BK1553" s="231">
        <f>ROUND(I1553*H1553,2)</f>
        <v>0</v>
      </c>
      <c r="BL1553" s="23" t="s">
        <v>244</v>
      </c>
      <c r="BM1553" s="23" t="s">
        <v>2761</v>
      </c>
    </row>
    <row r="1554" s="11" customFormat="1">
      <c r="B1554" s="232"/>
      <c r="C1554" s="233"/>
      <c r="D1554" s="234" t="s">
        <v>185</v>
      </c>
      <c r="E1554" s="235" t="s">
        <v>22</v>
      </c>
      <c r="F1554" s="236" t="s">
        <v>2762</v>
      </c>
      <c r="G1554" s="233"/>
      <c r="H1554" s="237">
        <v>13</v>
      </c>
      <c r="I1554" s="238"/>
      <c r="J1554" s="233"/>
      <c r="K1554" s="233"/>
      <c r="L1554" s="239"/>
      <c r="M1554" s="240"/>
      <c r="N1554" s="241"/>
      <c r="O1554" s="241"/>
      <c r="P1554" s="241"/>
      <c r="Q1554" s="241"/>
      <c r="R1554" s="241"/>
      <c r="S1554" s="241"/>
      <c r="T1554" s="242"/>
      <c r="AT1554" s="243" t="s">
        <v>185</v>
      </c>
      <c r="AU1554" s="243" t="s">
        <v>87</v>
      </c>
      <c r="AV1554" s="11" t="s">
        <v>87</v>
      </c>
      <c r="AW1554" s="11" t="s">
        <v>41</v>
      </c>
      <c r="AX1554" s="11" t="s">
        <v>78</v>
      </c>
      <c r="AY1554" s="243" t="s">
        <v>168</v>
      </c>
    </row>
    <row r="1555" s="1" customFormat="1" ht="25.5" customHeight="1">
      <c r="B1555" s="45"/>
      <c r="C1555" s="254" t="s">
        <v>2763</v>
      </c>
      <c r="D1555" s="254" t="s">
        <v>460</v>
      </c>
      <c r="E1555" s="255" t="s">
        <v>2764</v>
      </c>
      <c r="F1555" s="256" t="s">
        <v>2765</v>
      </c>
      <c r="G1555" s="257" t="s">
        <v>173</v>
      </c>
      <c r="H1555" s="258">
        <v>3</v>
      </c>
      <c r="I1555" s="259"/>
      <c r="J1555" s="260">
        <f>ROUND(I1555*H1555,2)</f>
        <v>0</v>
      </c>
      <c r="K1555" s="256" t="s">
        <v>22</v>
      </c>
      <c r="L1555" s="261"/>
      <c r="M1555" s="262" t="s">
        <v>22</v>
      </c>
      <c r="N1555" s="263" t="s">
        <v>49</v>
      </c>
      <c r="O1555" s="46"/>
      <c r="P1555" s="229">
        <f>O1555*H1555</f>
        <v>0</v>
      </c>
      <c r="Q1555" s="229">
        <v>0.012999999999999999</v>
      </c>
      <c r="R1555" s="229">
        <f>Q1555*H1555</f>
        <v>0.039</v>
      </c>
      <c r="S1555" s="229">
        <v>0</v>
      </c>
      <c r="T1555" s="230">
        <f>S1555*H1555</f>
        <v>0</v>
      </c>
      <c r="AR1555" s="23" t="s">
        <v>337</v>
      </c>
      <c r="AT1555" s="23" t="s">
        <v>460</v>
      </c>
      <c r="AU1555" s="23" t="s">
        <v>87</v>
      </c>
      <c r="AY1555" s="23" t="s">
        <v>168</v>
      </c>
      <c r="BE1555" s="231">
        <f>IF(N1555="základní",J1555,0)</f>
        <v>0</v>
      </c>
      <c r="BF1555" s="231">
        <f>IF(N1555="snížená",J1555,0)</f>
        <v>0</v>
      </c>
      <c r="BG1555" s="231">
        <f>IF(N1555="zákl. přenesená",J1555,0)</f>
        <v>0</v>
      </c>
      <c r="BH1555" s="231">
        <f>IF(N1555="sníž. přenesená",J1555,0)</f>
        <v>0</v>
      </c>
      <c r="BI1555" s="231">
        <f>IF(N1555="nulová",J1555,0)</f>
        <v>0</v>
      </c>
      <c r="BJ1555" s="23" t="s">
        <v>24</v>
      </c>
      <c r="BK1555" s="231">
        <f>ROUND(I1555*H1555,2)</f>
        <v>0</v>
      </c>
      <c r="BL1555" s="23" t="s">
        <v>244</v>
      </c>
      <c r="BM1555" s="23" t="s">
        <v>2766</v>
      </c>
    </row>
    <row r="1556" s="1" customFormat="1" ht="25.5" customHeight="1">
      <c r="B1556" s="45"/>
      <c r="C1556" s="254" t="s">
        <v>2767</v>
      </c>
      <c r="D1556" s="254" t="s">
        <v>460</v>
      </c>
      <c r="E1556" s="255" t="s">
        <v>2768</v>
      </c>
      <c r="F1556" s="256" t="s">
        <v>2769</v>
      </c>
      <c r="G1556" s="257" t="s">
        <v>173</v>
      </c>
      <c r="H1556" s="258">
        <v>9</v>
      </c>
      <c r="I1556" s="259"/>
      <c r="J1556" s="260">
        <f>ROUND(I1556*H1556,2)</f>
        <v>0</v>
      </c>
      <c r="K1556" s="256" t="s">
        <v>2283</v>
      </c>
      <c r="L1556" s="261"/>
      <c r="M1556" s="262" t="s">
        <v>22</v>
      </c>
      <c r="N1556" s="263" t="s">
        <v>49</v>
      </c>
      <c r="O1556" s="46"/>
      <c r="P1556" s="229">
        <f>O1556*H1556</f>
        <v>0</v>
      </c>
      <c r="Q1556" s="229">
        <v>0.014</v>
      </c>
      <c r="R1556" s="229">
        <f>Q1556*H1556</f>
        <v>0.126</v>
      </c>
      <c r="S1556" s="229">
        <v>0</v>
      </c>
      <c r="T1556" s="230">
        <f>S1556*H1556</f>
        <v>0</v>
      </c>
      <c r="AR1556" s="23" t="s">
        <v>337</v>
      </c>
      <c r="AT1556" s="23" t="s">
        <v>460</v>
      </c>
      <c r="AU1556" s="23" t="s">
        <v>87</v>
      </c>
      <c r="AY1556" s="23" t="s">
        <v>168</v>
      </c>
      <c r="BE1556" s="231">
        <f>IF(N1556="základní",J1556,0)</f>
        <v>0</v>
      </c>
      <c r="BF1556" s="231">
        <f>IF(N1556="snížená",J1556,0)</f>
        <v>0</v>
      </c>
      <c r="BG1556" s="231">
        <f>IF(N1556="zákl. přenesená",J1556,0)</f>
        <v>0</v>
      </c>
      <c r="BH1556" s="231">
        <f>IF(N1556="sníž. přenesená",J1556,0)</f>
        <v>0</v>
      </c>
      <c r="BI1556" s="231">
        <f>IF(N1556="nulová",J1556,0)</f>
        <v>0</v>
      </c>
      <c r="BJ1556" s="23" t="s">
        <v>24</v>
      </c>
      <c r="BK1556" s="231">
        <f>ROUND(I1556*H1556,2)</f>
        <v>0</v>
      </c>
      <c r="BL1556" s="23" t="s">
        <v>244</v>
      </c>
      <c r="BM1556" s="23" t="s">
        <v>2770</v>
      </c>
    </row>
    <row r="1557" s="1" customFormat="1" ht="25.5" customHeight="1">
      <c r="B1557" s="45"/>
      <c r="C1557" s="254" t="s">
        <v>2771</v>
      </c>
      <c r="D1557" s="254" t="s">
        <v>460</v>
      </c>
      <c r="E1557" s="255" t="s">
        <v>2772</v>
      </c>
      <c r="F1557" s="256" t="s">
        <v>2773</v>
      </c>
      <c r="G1557" s="257" t="s">
        <v>173</v>
      </c>
      <c r="H1557" s="258">
        <v>1</v>
      </c>
      <c r="I1557" s="259"/>
      <c r="J1557" s="260">
        <f>ROUND(I1557*H1557,2)</f>
        <v>0</v>
      </c>
      <c r="K1557" s="256" t="s">
        <v>22</v>
      </c>
      <c r="L1557" s="261"/>
      <c r="M1557" s="262" t="s">
        <v>22</v>
      </c>
      <c r="N1557" s="263" t="s">
        <v>49</v>
      </c>
      <c r="O1557" s="46"/>
      <c r="P1557" s="229">
        <f>O1557*H1557</f>
        <v>0</v>
      </c>
      <c r="Q1557" s="229">
        <v>0.012999999999999999</v>
      </c>
      <c r="R1557" s="229">
        <f>Q1557*H1557</f>
        <v>0.012999999999999999</v>
      </c>
      <c r="S1557" s="229">
        <v>0</v>
      </c>
      <c r="T1557" s="230">
        <f>S1557*H1557</f>
        <v>0</v>
      </c>
      <c r="AR1557" s="23" t="s">
        <v>337</v>
      </c>
      <c r="AT1557" s="23" t="s">
        <v>460</v>
      </c>
      <c r="AU1557" s="23" t="s">
        <v>87</v>
      </c>
      <c r="AY1557" s="23" t="s">
        <v>168</v>
      </c>
      <c r="BE1557" s="231">
        <f>IF(N1557="základní",J1557,0)</f>
        <v>0</v>
      </c>
      <c r="BF1557" s="231">
        <f>IF(N1557="snížená",J1557,0)</f>
        <v>0</v>
      </c>
      <c r="BG1557" s="231">
        <f>IF(N1557="zákl. přenesená",J1557,0)</f>
        <v>0</v>
      </c>
      <c r="BH1557" s="231">
        <f>IF(N1557="sníž. přenesená",J1557,0)</f>
        <v>0</v>
      </c>
      <c r="BI1557" s="231">
        <f>IF(N1557="nulová",J1557,0)</f>
        <v>0</v>
      </c>
      <c r="BJ1557" s="23" t="s">
        <v>24</v>
      </c>
      <c r="BK1557" s="231">
        <f>ROUND(I1557*H1557,2)</f>
        <v>0</v>
      </c>
      <c r="BL1557" s="23" t="s">
        <v>244</v>
      </c>
      <c r="BM1557" s="23" t="s">
        <v>2774</v>
      </c>
    </row>
    <row r="1558" s="1" customFormat="1" ht="25.5" customHeight="1">
      <c r="B1558" s="45"/>
      <c r="C1558" s="220" t="s">
        <v>2775</v>
      </c>
      <c r="D1558" s="220" t="s">
        <v>170</v>
      </c>
      <c r="E1558" s="221" t="s">
        <v>2776</v>
      </c>
      <c r="F1558" s="222" t="s">
        <v>2777</v>
      </c>
      <c r="G1558" s="223" t="s">
        <v>173</v>
      </c>
      <c r="H1558" s="224">
        <v>15</v>
      </c>
      <c r="I1558" s="225"/>
      <c r="J1558" s="226">
        <f>ROUND(I1558*H1558,2)</f>
        <v>0</v>
      </c>
      <c r="K1558" s="222" t="s">
        <v>174</v>
      </c>
      <c r="L1558" s="71"/>
      <c r="M1558" s="227" t="s">
        <v>22</v>
      </c>
      <c r="N1558" s="228" t="s">
        <v>49</v>
      </c>
      <c r="O1558" s="46"/>
      <c r="P1558" s="229">
        <f>O1558*H1558</f>
        <v>0</v>
      </c>
      <c r="Q1558" s="229">
        <v>0</v>
      </c>
      <c r="R1558" s="229">
        <f>Q1558*H1558</f>
        <v>0</v>
      </c>
      <c r="S1558" s="229">
        <v>0</v>
      </c>
      <c r="T1558" s="230">
        <f>S1558*H1558</f>
        <v>0</v>
      </c>
      <c r="AR1558" s="23" t="s">
        <v>244</v>
      </c>
      <c r="AT1558" s="23" t="s">
        <v>170</v>
      </c>
      <c r="AU1558" s="23" t="s">
        <v>87</v>
      </c>
      <c r="AY1558" s="23" t="s">
        <v>168</v>
      </c>
      <c r="BE1558" s="231">
        <f>IF(N1558="základní",J1558,0)</f>
        <v>0</v>
      </c>
      <c r="BF1558" s="231">
        <f>IF(N1558="snížená",J1558,0)</f>
        <v>0</v>
      </c>
      <c r="BG1558" s="231">
        <f>IF(N1558="zákl. přenesená",J1558,0)</f>
        <v>0</v>
      </c>
      <c r="BH1558" s="231">
        <f>IF(N1558="sníž. přenesená",J1558,0)</f>
        <v>0</v>
      </c>
      <c r="BI1558" s="231">
        <f>IF(N1558="nulová",J1558,0)</f>
        <v>0</v>
      </c>
      <c r="BJ1558" s="23" t="s">
        <v>24</v>
      </c>
      <c r="BK1558" s="231">
        <f>ROUND(I1558*H1558,2)</f>
        <v>0</v>
      </c>
      <c r="BL1558" s="23" t="s">
        <v>244</v>
      </c>
      <c r="BM1558" s="23" t="s">
        <v>2778</v>
      </c>
    </row>
    <row r="1559" s="1" customFormat="1" ht="38.25" customHeight="1">
      <c r="B1559" s="45"/>
      <c r="C1559" s="254" t="s">
        <v>2779</v>
      </c>
      <c r="D1559" s="254" t="s">
        <v>460</v>
      </c>
      <c r="E1559" s="255" t="s">
        <v>2780</v>
      </c>
      <c r="F1559" s="256" t="s">
        <v>2781</v>
      </c>
      <c r="G1559" s="257" t="s">
        <v>173</v>
      </c>
      <c r="H1559" s="258">
        <v>15</v>
      </c>
      <c r="I1559" s="259"/>
      <c r="J1559" s="260">
        <f>ROUND(I1559*H1559,2)</f>
        <v>0</v>
      </c>
      <c r="K1559" s="256" t="s">
        <v>174</v>
      </c>
      <c r="L1559" s="261"/>
      <c r="M1559" s="262" t="s">
        <v>22</v>
      </c>
      <c r="N1559" s="263" t="s">
        <v>49</v>
      </c>
      <c r="O1559" s="46"/>
      <c r="P1559" s="229">
        <f>O1559*H1559</f>
        <v>0</v>
      </c>
      <c r="Q1559" s="229">
        <v>0.017500000000000002</v>
      </c>
      <c r="R1559" s="229">
        <f>Q1559*H1559</f>
        <v>0.26250000000000001</v>
      </c>
      <c r="S1559" s="229">
        <v>0</v>
      </c>
      <c r="T1559" s="230">
        <f>S1559*H1559</f>
        <v>0</v>
      </c>
      <c r="AR1559" s="23" t="s">
        <v>337</v>
      </c>
      <c r="AT1559" s="23" t="s">
        <v>460</v>
      </c>
      <c r="AU1559" s="23" t="s">
        <v>87</v>
      </c>
      <c r="AY1559" s="23" t="s">
        <v>168</v>
      </c>
      <c r="BE1559" s="231">
        <f>IF(N1559="základní",J1559,0)</f>
        <v>0</v>
      </c>
      <c r="BF1559" s="231">
        <f>IF(N1559="snížená",J1559,0)</f>
        <v>0</v>
      </c>
      <c r="BG1559" s="231">
        <f>IF(N1559="zákl. přenesená",J1559,0)</f>
        <v>0</v>
      </c>
      <c r="BH1559" s="231">
        <f>IF(N1559="sníž. přenesená",J1559,0)</f>
        <v>0</v>
      </c>
      <c r="BI1559" s="231">
        <f>IF(N1559="nulová",J1559,0)</f>
        <v>0</v>
      </c>
      <c r="BJ1559" s="23" t="s">
        <v>24</v>
      </c>
      <c r="BK1559" s="231">
        <f>ROUND(I1559*H1559,2)</f>
        <v>0</v>
      </c>
      <c r="BL1559" s="23" t="s">
        <v>244</v>
      </c>
      <c r="BM1559" s="23" t="s">
        <v>2782</v>
      </c>
    </row>
    <row r="1560" s="1" customFormat="1" ht="25.5" customHeight="1">
      <c r="B1560" s="45"/>
      <c r="C1560" s="220" t="s">
        <v>2783</v>
      </c>
      <c r="D1560" s="220" t="s">
        <v>170</v>
      </c>
      <c r="E1560" s="221" t="s">
        <v>2784</v>
      </c>
      <c r="F1560" s="222" t="s">
        <v>2785</v>
      </c>
      <c r="G1560" s="223" t="s">
        <v>173</v>
      </c>
      <c r="H1560" s="224">
        <v>8</v>
      </c>
      <c r="I1560" s="225"/>
      <c r="J1560" s="226">
        <f>ROUND(I1560*H1560,2)</f>
        <v>0</v>
      </c>
      <c r="K1560" s="222" t="s">
        <v>174</v>
      </c>
      <c r="L1560" s="71"/>
      <c r="M1560" s="227" t="s">
        <v>22</v>
      </c>
      <c r="N1560" s="228" t="s">
        <v>49</v>
      </c>
      <c r="O1560" s="46"/>
      <c r="P1560" s="229">
        <f>O1560*H1560</f>
        <v>0</v>
      </c>
      <c r="Q1560" s="229">
        <v>0</v>
      </c>
      <c r="R1560" s="229">
        <f>Q1560*H1560</f>
        <v>0</v>
      </c>
      <c r="S1560" s="229">
        <v>0</v>
      </c>
      <c r="T1560" s="230">
        <f>S1560*H1560</f>
        <v>0</v>
      </c>
      <c r="AR1560" s="23" t="s">
        <v>244</v>
      </c>
      <c r="AT1560" s="23" t="s">
        <v>170</v>
      </c>
      <c r="AU1560" s="23" t="s">
        <v>87</v>
      </c>
      <c r="AY1560" s="23" t="s">
        <v>168</v>
      </c>
      <c r="BE1560" s="231">
        <f>IF(N1560="základní",J1560,0)</f>
        <v>0</v>
      </c>
      <c r="BF1560" s="231">
        <f>IF(N1560="snížená",J1560,0)</f>
        <v>0</v>
      </c>
      <c r="BG1560" s="231">
        <f>IF(N1560="zákl. přenesená",J1560,0)</f>
        <v>0</v>
      </c>
      <c r="BH1560" s="231">
        <f>IF(N1560="sníž. přenesená",J1560,0)</f>
        <v>0</v>
      </c>
      <c r="BI1560" s="231">
        <f>IF(N1560="nulová",J1560,0)</f>
        <v>0</v>
      </c>
      <c r="BJ1560" s="23" t="s">
        <v>24</v>
      </c>
      <c r="BK1560" s="231">
        <f>ROUND(I1560*H1560,2)</f>
        <v>0</v>
      </c>
      <c r="BL1560" s="23" t="s">
        <v>244</v>
      </c>
      <c r="BM1560" s="23" t="s">
        <v>2786</v>
      </c>
    </row>
    <row r="1561" s="11" customFormat="1">
      <c r="B1561" s="232"/>
      <c r="C1561" s="233"/>
      <c r="D1561" s="234" t="s">
        <v>185</v>
      </c>
      <c r="E1561" s="235" t="s">
        <v>22</v>
      </c>
      <c r="F1561" s="236" t="s">
        <v>2787</v>
      </c>
      <c r="G1561" s="233"/>
      <c r="H1561" s="237">
        <v>8</v>
      </c>
      <c r="I1561" s="238"/>
      <c r="J1561" s="233"/>
      <c r="K1561" s="233"/>
      <c r="L1561" s="239"/>
      <c r="M1561" s="240"/>
      <c r="N1561" s="241"/>
      <c r="O1561" s="241"/>
      <c r="P1561" s="241"/>
      <c r="Q1561" s="241"/>
      <c r="R1561" s="241"/>
      <c r="S1561" s="241"/>
      <c r="T1561" s="242"/>
      <c r="AT1561" s="243" t="s">
        <v>185</v>
      </c>
      <c r="AU1561" s="243" t="s">
        <v>87</v>
      </c>
      <c r="AV1561" s="11" t="s">
        <v>87</v>
      </c>
      <c r="AW1561" s="11" t="s">
        <v>41</v>
      </c>
      <c r="AX1561" s="11" t="s">
        <v>78</v>
      </c>
      <c r="AY1561" s="243" t="s">
        <v>168</v>
      </c>
    </row>
    <row r="1562" s="1" customFormat="1" ht="25.5" customHeight="1">
      <c r="B1562" s="45"/>
      <c r="C1562" s="254" t="s">
        <v>2788</v>
      </c>
      <c r="D1562" s="254" t="s">
        <v>460</v>
      </c>
      <c r="E1562" s="255" t="s">
        <v>2789</v>
      </c>
      <c r="F1562" s="256" t="s">
        <v>2790</v>
      </c>
      <c r="G1562" s="257" t="s">
        <v>173</v>
      </c>
      <c r="H1562" s="258">
        <v>1</v>
      </c>
      <c r="I1562" s="259"/>
      <c r="J1562" s="260">
        <f>ROUND(I1562*H1562,2)</f>
        <v>0</v>
      </c>
      <c r="K1562" s="256" t="s">
        <v>22</v>
      </c>
      <c r="L1562" s="261"/>
      <c r="M1562" s="262" t="s">
        <v>22</v>
      </c>
      <c r="N1562" s="263" t="s">
        <v>49</v>
      </c>
      <c r="O1562" s="46"/>
      <c r="P1562" s="229">
        <f>O1562*H1562</f>
        <v>0</v>
      </c>
      <c r="Q1562" s="229">
        <v>0.016</v>
      </c>
      <c r="R1562" s="229">
        <f>Q1562*H1562</f>
        <v>0.016</v>
      </c>
      <c r="S1562" s="229">
        <v>0</v>
      </c>
      <c r="T1562" s="230">
        <f>S1562*H1562</f>
        <v>0</v>
      </c>
      <c r="AR1562" s="23" t="s">
        <v>337</v>
      </c>
      <c r="AT1562" s="23" t="s">
        <v>460</v>
      </c>
      <c r="AU1562" s="23" t="s">
        <v>87</v>
      </c>
      <c r="AY1562" s="23" t="s">
        <v>168</v>
      </c>
      <c r="BE1562" s="231">
        <f>IF(N1562="základní",J1562,0)</f>
        <v>0</v>
      </c>
      <c r="BF1562" s="231">
        <f>IF(N1562="snížená",J1562,0)</f>
        <v>0</v>
      </c>
      <c r="BG1562" s="231">
        <f>IF(N1562="zákl. přenesená",J1562,0)</f>
        <v>0</v>
      </c>
      <c r="BH1562" s="231">
        <f>IF(N1562="sníž. přenesená",J1562,0)</f>
        <v>0</v>
      </c>
      <c r="BI1562" s="231">
        <f>IF(N1562="nulová",J1562,0)</f>
        <v>0</v>
      </c>
      <c r="BJ1562" s="23" t="s">
        <v>24</v>
      </c>
      <c r="BK1562" s="231">
        <f>ROUND(I1562*H1562,2)</f>
        <v>0</v>
      </c>
      <c r="BL1562" s="23" t="s">
        <v>244</v>
      </c>
      <c r="BM1562" s="23" t="s">
        <v>2791</v>
      </c>
    </row>
    <row r="1563" s="1" customFormat="1" ht="25.5" customHeight="1">
      <c r="B1563" s="45"/>
      <c r="C1563" s="254" t="s">
        <v>2792</v>
      </c>
      <c r="D1563" s="254" t="s">
        <v>460</v>
      </c>
      <c r="E1563" s="255" t="s">
        <v>2793</v>
      </c>
      <c r="F1563" s="256" t="s">
        <v>2794</v>
      </c>
      <c r="G1563" s="257" t="s">
        <v>173</v>
      </c>
      <c r="H1563" s="258">
        <v>7</v>
      </c>
      <c r="I1563" s="259"/>
      <c r="J1563" s="260">
        <f>ROUND(I1563*H1563,2)</f>
        <v>0</v>
      </c>
      <c r="K1563" s="256" t="s">
        <v>22</v>
      </c>
      <c r="L1563" s="261"/>
      <c r="M1563" s="262" t="s">
        <v>22</v>
      </c>
      <c r="N1563" s="263" t="s">
        <v>49</v>
      </c>
      <c r="O1563" s="46"/>
      <c r="P1563" s="229">
        <f>O1563*H1563</f>
        <v>0</v>
      </c>
      <c r="Q1563" s="229">
        <v>0.016</v>
      </c>
      <c r="R1563" s="229">
        <f>Q1563*H1563</f>
        <v>0.112</v>
      </c>
      <c r="S1563" s="229">
        <v>0</v>
      </c>
      <c r="T1563" s="230">
        <f>S1563*H1563</f>
        <v>0</v>
      </c>
      <c r="AR1563" s="23" t="s">
        <v>337</v>
      </c>
      <c r="AT1563" s="23" t="s">
        <v>460</v>
      </c>
      <c r="AU1563" s="23" t="s">
        <v>87</v>
      </c>
      <c r="AY1563" s="23" t="s">
        <v>168</v>
      </c>
      <c r="BE1563" s="231">
        <f>IF(N1563="základní",J1563,0)</f>
        <v>0</v>
      </c>
      <c r="BF1563" s="231">
        <f>IF(N1563="snížená",J1563,0)</f>
        <v>0</v>
      </c>
      <c r="BG1563" s="231">
        <f>IF(N1563="zákl. přenesená",J1563,0)</f>
        <v>0</v>
      </c>
      <c r="BH1563" s="231">
        <f>IF(N1563="sníž. přenesená",J1563,0)</f>
        <v>0</v>
      </c>
      <c r="BI1563" s="231">
        <f>IF(N1563="nulová",J1563,0)</f>
        <v>0</v>
      </c>
      <c r="BJ1563" s="23" t="s">
        <v>24</v>
      </c>
      <c r="BK1563" s="231">
        <f>ROUND(I1563*H1563,2)</f>
        <v>0</v>
      </c>
      <c r="BL1563" s="23" t="s">
        <v>244</v>
      </c>
      <c r="BM1563" s="23" t="s">
        <v>2795</v>
      </c>
    </row>
    <row r="1564" s="1" customFormat="1" ht="25.5" customHeight="1">
      <c r="B1564" s="45"/>
      <c r="C1564" s="220" t="s">
        <v>2796</v>
      </c>
      <c r="D1564" s="220" t="s">
        <v>170</v>
      </c>
      <c r="E1564" s="221" t="s">
        <v>2797</v>
      </c>
      <c r="F1564" s="222" t="s">
        <v>2798</v>
      </c>
      <c r="G1564" s="223" t="s">
        <v>173</v>
      </c>
      <c r="H1564" s="224">
        <v>12</v>
      </c>
      <c r="I1564" s="225"/>
      <c r="J1564" s="226">
        <f>ROUND(I1564*H1564,2)</f>
        <v>0</v>
      </c>
      <c r="K1564" s="222" t="s">
        <v>174</v>
      </c>
      <c r="L1564" s="71"/>
      <c r="M1564" s="227" t="s">
        <v>22</v>
      </c>
      <c r="N1564" s="228" t="s">
        <v>49</v>
      </c>
      <c r="O1564" s="46"/>
      <c r="P1564" s="229">
        <f>O1564*H1564</f>
        <v>0</v>
      </c>
      <c r="Q1564" s="229">
        <v>0</v>
      </c>
      <c r="R1564" s="229">
        <f>Q1564*H1564</f>
        <v>0</v>
      </c>
      <c r="S1564" s="229">
        <v>0</v>
      </c>
      <c r="T1564" s="230">
        <f>S1564*H1564</f>
        <v>0</v>
      </c>
      <c r="AR1564" s="23" t="s">
        <v>244</v>
      </c>
      <c r="AT1564" s="23" t="s">
        <v>170</v>
      </c>
      <c r="AU1564" s="23" t="s">
        <v>87</v>
      </c>
      <c r="AY1564" s="23" t="s">
        <v>168</v>
      </c>
      <c r="BE1564" s="231">
        <f>IF(N1564="základní",J1564,0)</f>
        <v>0</v>
      </c>
      <c r="BF1564" s="231">
        <f>IF(N1564="snížená",J1564,0)</f>
        <v>0</v>
      </c>
      <c r="BG1564" s="231">
        <f>IF(N1564="zákl. přenesená",J1564,0)</f>
        <v>0</v>
      </c>
      <c r="BH1564" s="231">
        <f>IF(N1564="sníž. přenesená",J1564,0)</f>
        <v>0</v>
      </c>
      <c r="BI1564" s="231">
        <f>IF(N1564="nulová",J1564,0)</f>
        <v>0</v>
      </c>
      <c r="BJ1564" s="23" t="s">
        <v>24</v>
      </c>
      <c r="BK1564" s="231">
        <f>ROUND(I1564*H1564,2)</f>
        <v>0</v>
      </c>
      <c r="BL1564" s="23" t="s">
        <v>244</v>
      </c>
      <c r="BM1564" s="23" t="s">
        <v>2799</v>
      </c>
    </row>
    <row r="1565" s="11" customFormat="1">
      <c r="B1565" s="232"/>
      <c r="C1565" s="233"/>
      <c r="D1565" s="234" t="s">
        <v>185</v>
      </c>
      <c r="E1565" s="235" t="s">
        <v>22</v>
      </c>
      <c r="F1565" s="236" t="s">
        <v>226</v>
      </c>
      <c r="G1565" s="233"/>
      <c r="H1565" s="237">
        <v>12</v>
      </c>
      <c r="I1565" s="238"/>
      <c r="J1565" s="233"/>
      <c r="K1565" s="233"/>
      <c r="L1565" s="239"/>
      <c r="M1565" s="240"/>
      <c r="N1565" s="241"/>
      <c r="O1565" s="241"/>
      <c r="P1565" s="241"/>
      <c r="Q1565" s="241"/>
      <c r="R1565" s="241"/>
      <c r="S1565" s="241"/>
      <c r="T1565" s="242"/>
      <c r="AT1565" s="243" t="s">
        <v>185</v>
      </c>
      <c r="AU1565" s="243" t="s">
        <v>87</v>
      </c>
      <c r="AV1565" s="11" t="s">
        <v>87</v>
      </c>
      <c r="AW1565" s="11" t="s">
        <v>41</v>
      </c>
      <c r="AX1565" s="11" t="s">
        <v>78</v>
      </c>
      <c r="AY1565" s="243" t="s">
        <v>168</v>
      </c>
    </row>
    <row r="1566" s="1" customFormat="1" ht="25.5" customHeight="1">
      <c r="B1566" s="45"/>
      <c r="C1566" s="254" t="s">
        <v>2800</v>
      </c>
      <c r="D1566" s="254" t="s">
        <v>460</v>
      </c>
      <c r="E1566" s="255" t="s">
        <v>2801</v>
      </c>
      <c r="F1566" s="256" t="s">
        <v>2802</v>
      </c>
      <c r="G1566" s="257" t="s">
        <v>173</v>
      </c>
      <c r="H1566" s="258">
        <v>12</v>
      </c>
      <c r="I1566" s="259"/>
      <c r="J1566" s="260">
        <f>ROUND(I1566*H1566,2)</f>
        <v>0</v>
      </c>
      <c r="K1566" s="256" t="s">
        <v>174</v>
      </c>
      <c r="L1566" s="261"/>
      <c r="M1566" s="262" t="s">
        <v>22</v>
      </c>
      <c r="N1566" s="263" t="s">
        <v>49</v>
      </c>
      <c r="O1566" s="46"/>
      <c r="P1566" s="229">
        <f>O1566*H1566</f>
        <v>0</v>
      </c>
      <c r="Q1566" s="229">
        <v>0.027</v>
      </c>
      <c r="R1566" s="229">
        <f>Q1566*H1566</f>
        <v>0.32400000000000001</v>
      </c>
      <c r="S1566" s="229">
        <v>0</v>
      </c>
      <c r="T1566" s="230">
        <f>S1566*H1566</f>
        <v>0</v>
      </c>
      <c r="AR1566" s="23" t="s">
        <v>337</v>
      </c>
      <c r="AT1566" s="23" t="s">
        <v>460</v>
      </c>
      <c r="AU1566" s="23" t="s">
        <v>87</v>
      </c>
      <c r="AY1566" s="23" t="s">
        <v>168</v>
      </c>
      <c r="BE1566" s="231">
        <f>IF(N1566="základní",J1566,0)</f>
        <v>0</v>
      </c>
      <c r="BF1566" s="231">
        <f>IF(N1566="snížená",J1566,0)</f>
        <v>0</v>
      </c>
      <c r="BG1566" s="231">
        <f>IF(N1566="zákl. přenesená",J1566,0)</f>
        <v>0</v>
      </c>
      <c r="BH1566" s="231">
        <f>IF(N1566="sníž. přenesená",J1566,0)</f>
        <v>0</v>
      </c>
      <c r="BI1566" s="231">
        <f>IF(N1566="nulová",J1566,0)</f>
        <v>0</v>
      </c>
      <c r="BJ1566" s="23" t="s">
        <v>24</v>
      </c>
      <c r="BK1566" s="231">
        <f>ROUND(I1566*H1566,2)</f>
        <v>0</v>
      </c>
      <c r="BL1566" s="23" t="s">
        <v>244</v>
      </c>
      <c r="BM1566" s="23" t="s">
        <v>2803</v>
      </c>
    </row>
    <row r="1567" s="1" customFormat="1" ht="25.5" customHeight="1">
      <c r="B1567" s="45"/>
      <c r="C1567" s="220" t="s">
        <v>2804</v>
      </c>
      <c r="D1567" s="220" t="s">
        <v>170</v>
      </c>
      <c r="E1567" s="221" t="s">
        <v>2805</v>
      </c>
      <c r="F1567" s="222" t="s">
        <v>2806</v>
      </c>
      <c r="G1567" s="223" t="s">
        <v>173</v>
      </c>
      <c r="H1567" s="224">
        <v>18</v>
      </c>
      <c r="I1567" s="225"/>
      <c r="J1567" s="226">
        <f>ROUND(I1567*H1567,2)</f>
        <v>0</v>
      </c>
      <c r="K1567" s="222" t="s">
        <v>174</v>
      </c>
      <c r="L1567" s="71"/>
      <c r="M1567" s="227" t="s">
        <v>22</v>
      </c>
      <c r="N1567" s="228" t="s">
        <v>49</v>
      </c>
      <c r="O1567" s="46"/>
      <c r="P1567" s="229">
        <f>O1567*H1567</f>
        <v>0</v>
      </c>
      <c r="Q1567" s="229">
        <v>0</v>
      </c>
      <c r="R1567" s="229">
        <f>Q1567*H1567</f>
        <v>0</v>
      </c>
      <c r="S1567" s="229">
        <v>0</v>
      </c>
      <c r="T1567" s="230">
        <f>S1567*H1567</f>
        <v>0</v>
      </c>
      <c r="AR1567" s="23" t="s">
        <v>244</v>
      </c>
      <c r="AT1567" s="23" t="s">
        <v>170</v>
      </c>
      <c r="AU1567" s="23" t="s">
        <v>87</v>
      </c>
      <c r="AY1567" s="23" t="s">
        <v>168</v>
      </c>
      <c r="BE1567" s="231">
        <f>IF(N1567="základní",J1567,0)</f>
        <v>0</v>
      </c>
      <c r="BF1567" s="231">
        <f>IF(N1567="snížená",J1567,0)</f>
        <v>0</v>
      </c>
      <c r="BG1567" s="231">
        <f>IF(N1567="zákl. přenesená",J1567,0)</f>
        <v>0</v>
      </c>
      <c r="BH1567" s="231">
        <f>IF(N1567="sníž. přenesená",J1567,0)</f>
        <v>0</v>
      </c>
      <c r="BI1567" s="231">
        <f>IF(N1567="nulová",J1567,0)</f>
        <v>0</v>
      </c>
      <c r="BJ1567" s="23" t="s">
        <v>24</v>
      </c>
      <c r="BK1567" s="231">
        <f>ROUND(I1567*H1567,2)</f>
        <v>0</v>
      </c>
      <c r="BL1567" s="23" t="s">
        <v>244</v>
      </c>
      <c r="BM1567" s="23" t="s">
        <v>2807</v>
      </c>
    </row>
    <row r="1568" s="1" customFormat="1" ht="16.5" customHeight="1">
      <c r="B1568" s="45"/>
      <c r="C1568" s="254" t="s">
        <v>2808</v>
      </c>
      <c r="D1568" s="254" t="s">
        <v>460</v>
      </c>
      <c r="E1568" s="255" t="s">
        <v>2809</v>
      </c>
      <c r="F1568" s="256" t="s">
        <v>2810</v>
      </c>
      <c r="G1568" s="257" t="s">
        <v>173</v>
      </c>
      <c r="H1568" s="258">
        <v>18</v>
      </c>
      <c r="I1568" s="259"/>
      <c r="J1568" s="260">
        <f>ROUND(I1568*H1568,2)</f>
        <v>0</v>
      </c>
      <c r="K1568" s="256" t="s">
        <v>174</v>
      </c>
      <c r="L1568" s="261"/>
      <c r="M1568" s="262" t="s">
        <v>22</v>
      </c>
      <c r="N1568" s="263" t="s">
        <v>49</v>
      </c>
      <c r="O1568" s="46"/>
      <c r="P1568" s="229">
        <f>O1568*H1568</f>
        <v>0</v>
      </c>
      <c r="Q1568" s="229">
        <v>0.0047000000000000002</v>
      </c>
      <c r="R1568" s="229">
        <f>Q1568*H1568</f>
        <v>0.084600000000000009</v>
      </c>
      <c r="S1568" s="229">
        <v>0</v>
      </c>
      <c r="T1568" s="230">
        <f>S1568*H1568</f>
        <v>0</v>
      </c>
      <c r="AR1568" s="23" t="s">
        <v>337</v>
      </c>
      <c r="AT1568" s="23" t="s">
        <v>460</v>
      </c>
      <c r="AU1568" s="23" t="s">
        <v>87</v>
      </c>
      <c r="AY1568" s="23" t="s">
        <v>168</v>
      </c>
      <c r="BE1568" s="231">
        <f>IF(N1568="základní",J1568,0)</f>
        <v>0</v>
      </c>
      <c r="BF1568" s="231">
        <f>IF(N1568="snížená",J1568,0)</f>
        <v>0</v>
      </c>
      <c r="BG1568" s="231">
        <f>IF(N1568="zákl. přenesená",J1568,0)</f>
        <v>0</v>
      </c>
      <c r="BH1568" s="231">
        <f>IF(N1568="sníž. přenesená",J1568,0)</f>
        <v>0</v>
      </c>
      <c r="BI1568" s="231">
        <f>IF(N1568="nulová",J1568,0)</f>
        <v>0</v>
      </c>
      <c r="BJ1568" s="23" t="s">
        <v>24</v>
      </c>
      <c r="BK1568" s="231">
        <f>ROUND(I1568*H1568,2)</f>
        <v>0</v>
      </c>
      <c r="BL1568" s="23" t="s">
        <v>244</v>
      </c>
      <c r="BM1568" s="23" t="s">
        <v>2811</v>
      </c>
    </row>
    <row r="1569" s="1" customFormat="1" ht="16.5" customHeight="1">
      <c r="B1569" s="45"/>
      <c r="C1569" s="220" t="s">
        <v>2812</v>
      </c>
      <c r="D1569" s="220" t="s">
        <v>170</v>
      </c>
      <c r="E1569" s="221" t="s">
        <v>2813</v>
      </c>
      <c r="F1569" s="222" t="s">
        <v>2814</v>
      </c>
      <c r="G1569" s="223" t="s">
        <v>173</v>
      </c>
      <c r="H1569" s="224">
        <v>18</v>
      </c>
      <c r="I1569" s="225"/>
      <c r="J1569" s="226">
        <f>ROUND(I1569*H1569,2)</f>
        <v>0</v>
      </c>
      <c r="K1569" s="222" t="s">
        <v>174</v>
      </c>
      <c r="L1569" s="71"/>
      <c r="M1569" s="227" t="s">
        <v>22</v>
      </c>
      <c r="N1569" s="228" t="s">
        <v>49</v>
      </c>
      <c r="O1569" s="46"/>
      <c r="P1569" s="229">
        <f>O1569*H1569</f>
        <v>0</v>
      </c>
      <c r="Q1569" s="229">
        <v>0</v>
      </c>
      <c r="R1569" s="229">
        <f>Q1569*H1569</f>
        <v>0</v>
      </c>
      <c r="S1569" s="229">
        <v>0</v>
      </c>
      <c r="T1569" s="230">
        <f>S1569*H1569</f>
        <v>0</v>
      </c>
      <c r="AR1569" s="23" t="s">
        <v>244</v>
      </c>
      <c r="AT1569" s="23" t="s">
        <v>170</v>
      </c>
      <c r="AU1569" s="23" t="s">
        <v>87</v>
      </c>
      <c r="AY1569" s="23" t="s">
        <v>168</v>
      </c>
      <c r="BE1569" s="231">
        <f>IF(N1569="základní",J1569,0)</f>
        <v>0</v>
      </c>
      <c r="BF1569" s="231">
        <f>IF(N1569="snížená",J1569,0)</f>
        <v>0</v>
      </c>
      <c r="BG1569" s="231">
        <f>IF(N1569="zákl. přenesená",J1569,0)</f>
        <v>0</v>
      </c>
      <c r="BH1569" s="231">
        <f>IF(N1569="sníž. přenesená",J1569,0)</f>
        <v>0</v>
      </c>
      <c r="BI1569" s="231">
        <f>IF(N1569="nulová",J1569,0)</f>
        <v>0</v>
      </c>
      <c r="BJ1569" s="23" t="s">
        <v>24</v>
      </c>
      <c r="BK1569" s="231">
        <f>ROUND(I1569*H1569,2)</f>
        <v>0</v>
      </c>
      <c r="BL1569" s="23" t="s">
        <v>244</v>
      </c>
      <c r="BM1569" s="23" t="s">
        <v>2815</v>
      </c>
    </row>
    <row r="1570" s="1" customFormat="1" ht="16.5" customHeight="1">
      <c r="B1570" s="45"/>
      <c r="C1570" s="254" t="s">
        <v>2816</v>
      </c>
      <c r="D1570" s="254" t="s">
        <v>460</v>
      </c>
      <c r="E1570" s="255" t="s">
        <v>2817</v>
      </c>
      <c r="F1570" s="256" t="s">
        <v>2818</v>
      </c>
      <c r="G1570" s="257" t="s">
        <v>173</v>
      </c>
      <c r="H1570" s="258">
        <v>18</v>
      </c>
      <c r="I1570" s="259"/>
      <c r="J1570" s="260">
        <f>ROUND(I1570*H1570,2)</f>
        <v>0</v>
      </c>
      <c r="K1570" s="256" t="s">
        <v>174</v>
      </c>
      <c r="L1570" s="261"/>
      <c r="M1570" s="262" t="s">
        <v>22</v>
      </c>
      <c r="N1570" s="263" t="s">
        <v>49</v>
      </c>
      <c r="O1570" s="46"/>
      <c r="P1570" s="229">
        <f>O1570*H1570</f>
        <v>0</v>
      </c>
      <c r="Q1570" s="229">
        <v>0.00021000000000000001</v>
      </c>
      <c r="R1570" s="229">
        <f>Q1570*H1570</f>
        <v>0.0037800000000000004</v>
      </c>
      <c r="S1570" s="229">
        <v>0</v>
      </c>
      <c r="T1570" s="230">
        <f>S1570*H1570</f>
        <v>0</v>
      </c>
      <c r="AR1570" s="23" t="s">
        <v>337</v>
      </c>
      <c r="AT1570" s="23" t="s">
        <v>460</v>
      </c>
      <c r="AU1570" s="23" t="s">
        <v>87</v>
      </c>
      <c r="AY1570" s="23" t="s">
        <v>168</v>
      </c>
      <c r="BE1570" s="231">
        <f>IF(N1570="základní",J1570,0)</f>
        <v>0</v>
      </c>
      <c r="BF1570" s="231">
        <f>IF(N1570="snížená",J1570,0)</f>
        <v>0</v>
      </c>
      <c r="BG1570" s="231">
        <f>IF(N1570="zákl. přenesená",J1570,0)</f>
        <v>0</v>
      </c>
      <c r="BH1570" s="231">
        <f>IF(N1570="sníž. přenesená",J1570,0)</f>
        <v>0</v>
      </c>
      <c r="BI1570" s="231">
        <f>IF(N1570="nulová",J1570,0)</f>
        <v>0</v>
      </c>
      <c r="BJ1570" s="23" t="s">
        <v>24</v>
      </c>
      <c r="BK1570" s="231">
        <f>ROUND(I1570*H1570,2)</f>
        <v>0</v>
      </c>
      <c r="BL1570" s="23" t="s">
        <v>244</v>
      </c>
      <c r="BM1570" s="23" t="s">
        <v>2819</v>
      </c>
    </row>
    <row r="1571" s="1" customFormat="1" ht="16.5" customHeight="1">
      <c r="B1571" s="45"/>
      <c r="C1571" s="220" t="s">
        <v>2820</v>
      </c>
      <c r="D1571" s="220" t="s">
        <v>170</v>
      </c>
      <c r="E1571" s="221" t="s">
        <v>2821</v>
      </c>
      <c r="F1571" s="222" t="s">
        <v>2822</v>
      </c>
      <c r="G1571" s="223" t="s">
        <v>173</v>
      </c>
      <c r="H1571" s="224">
        <v>48</v>
      </c>
      <c r="I1571" s="225"/>
      <c r="J1571" s="226">
        <f>ROUND(I1571*H1571,2)</f>
        <v>0</v>
      </c>
      <c r="K1571" s="222" t="s">
        <v>174</v>
      </c>
      <c r="L1571" s="71"/>
      <c r="M1571" s="227" t="s">
        <v>22</v>
      </c>
      <c r="N1571" s="228" t="s">
        <v>49</v>
      </c>
      <c r="O1571" s="46"/>
      <c r="P1571" s="229">
        <f>O1571*H1571</f>
        <v>0</v>
      </c>
      <c r="Q1571" s="229">
        <v>0</v>
      </c>
      <c r="R1571" s="229">
        <f>Q1571*H1571</f>
        <v>0</v>
      </c>
      <c r="S1571" s="229">
        <v>0</v>
      </c>
      <c r="T1571" s="230">
        <f>S1571*H1571</f>
        <v>0</v>
      </c>
      <c r="AR1571" s="23" t="s">
        <v>244</v>
      </c>
      <c r="AT1571" s="23" t="s">
        <v>170</v>
      </c>
      <c r="AU1571" s="23" t="s">
        <v>87</v>
      </c>
      <c r="AY1571" s="23" t="s">
        <v>168</v>
      </c>
      <c r="BE1571" s="231">
        <f>IF(N1571="základní",J1571,0)</f>
        <v>0</v>
      </c>
      <c r="BF1571" s="231">
        <f>IF(N1571="snížená",J1571,0)</f>
        <v>0</v>
      </c>
      <c r="BG1571" s="231">
        <f>IF(N1571="zákl. přenesená",J1571,0)</f>
        <v>0</v>
      </c>
      <c r="BH1571" s="231">
        <f>IF(N1571="sníž. přenesená",J1571,0)</f>
        <v>0</v>
      </c>
      <c r="BI1571" s="231">
        <f>IF(N1571="nulová",J1571,0)</f>
        <v>0</v>
      </c>
      <c r="BJ1571" s="23" t="s">
        <v>24</v>
      </c>
      <c r="BK1571" s="231">
        <f>ROUND(I1571*H1571,2)</f>
        <v>0</v>
      </c>
      <c r="BL1571" s="23" t="s">
        <v>244</v>
      </c>
      <c r="BM1571" s="23" t="s">
        <v>2823</v>
      </c>
    </row>
    <row r="1572" s="11" customFormat="1">
      <c r="B1572" s="232"/>
      <c r="C1572" s="233"/>
      <c r="D1572" s="234" t="s">
        <v>185</v>
      </c>
      <c r="E1572" s="235" t="s">
        <v>22</v>
      </c>
      <c r="F1572" s="236" t="s">
        <v>2824</v>
      </c>
      <c r="G1572" s="233"/>
      <c r="H1572" s="237">
        <v>48</v>
      </c>
      <c r="I1572" s="238"/>
      <c r="J1572" s="233"/>
      <c r="K1572" s="233"/>
      <c r="L1572" s="239"/>
      <c r="M1572" s="240"/>
      <c r="N1572" s="241"/>
      <c r="O1572" s="241"/>
      <c r="P1572" s="241"/>
      <c r="Q1572" s="241"/>
      <c r="R1572" s="241"/>
      <c r="S1572" s="241"/>
      <c r="T1572" s="242"/>
      <c r="AT1572" s="243" t="s">
        <v>185</v>
      </c>
      <c r="AU1572" s="243" t="s">
        <v>87</v>
      </c>
      <c r="AV1572" s="11" t="s">
        <v>87</v>
      </c>
      <c r="AW1572" s="11" t="s">
        <v>41</v>
      </c>
      <c r="AX1572" s="11" t="s">
        <v>78</v>
      </c>
      <c r="AY1572" s="243" t="s">
        <v>168</v>
      </c>
    </row>
    <row r="1573" s="1" customFormat="1" ht="16.5" customHeight="1">
      <c r="B1573" s="45"/>
      <c r="C1573" s="254" t="s">
        <v>2825</v>
      </c>
      <c r="D1573" s="254" t="s">
        <v>460</v>
      </c>
      <c r="E1573" s="255" t="s">
        <v>2826</v>
      </c>
      <c r="F1573" s="256" t="s">
        <v>2827</v>
      </c>
      <c r="G1573" s="257" t="s">
        <v>173</v>
      </c>
      <c r="H1573" s="258">
        <v>48</v>
      </c>
      <c r="I1573" s="259"/>
      <c r="J1573" s="260">
        <f>ROUND(I1573*H1573,2)</f>
        <v>0</v>
      </c>
      <c r="K1573" s="256" t="s">
        <v>174</v>
      </c>
      <c r="L1573" s="261"/>
      <c r="M1573" s="262" t="s">
        <v>22</v>
      </c>
      <c r="N1573" s="263" t="s">
        <v>49</v>
      </c>
      <c r="O1573" s="46"/>
      <c r="P1573" s="229">
        <f>O1573*H1573</f>
        <v>0</v>
      </c>
      <c r="Q1573" s="229">
        <v>0.00044999999999999999</v>
      </c>
      <c r="R1573" s="229">
        <f>Q1573*H1573</f>
        <v>0.021600000000000001</v>
      </c>
      <c r="S1573" s="229">
        <v>0</v>
      </c>
      <c r="T1573" s="230">
        <f>S1573*H1573</f>
        <v>0</v>
      </c>
      <c r="AR1573" s="23" t="s">
        <v>337</v>
      </c>
      <c r="AT1573" s="23" t="s">
        <v>460</v>
      </c>
      <c r="AU1573" s="23" t="s">
        <v>87</v>
      </c>
      <c r="AY1573" s="23" t="s">
        <v>168</v>
      </c>
      <c r="BE1573" s="231">
        <f>IF(N1573="základní",J1573,0)</f>
        <v>0</v>
      </c>
      <c r="BF1573" s="231">
        <f>IF(N1573="snížená",J1573,0)</f>
        <v>0</v>
      </c>
      <c r="BG1573" s="231">
        <f>IF(N1573="zákl. přenesená",J1573,0)</f>
        <v>0</v>
      </c>
      <c r="BH1573" s="231">
        <f>IF(N1573="sníž. přenesená",J1573,0)</f>
        <v>0</v>
      </c>
      <c r="BI1573" s="231">
        <f>IF(N1573="nulová",J1573,0)</f>
        <v>0</v>
      </c>
      <c r="BJ1573" s="23" t="s">
        <v>24</v>
      </c>
      <c r="BK1573" s="231">
        <f>ROUND(I1573*H1573,2)</f>
        <v>0</v>
      </c>
      <c r="BL1573" s="23" t="s">
        <v>244</v>
      </c>
      <c r="BM1573" s="23" t="s">
        <v>2828</v>
      </c>
    </row>
    <row r="1574" s="1" customFormat="1" ht="25.5" customHeight="1">
      <c r="B1574" s="45"/>
      <c r="C1574" s="220" t="s">
        <v>2829</v>
      </c>
      <c r="D1574" s="220" t="s">
        <v>170</v>
      </c>
      <c r="E1574" s="221" t="s">
        <v>2830</v>
      </c>
      <c r="F1574" s="222" t="s">
        <v>2831</v>
      </c>
      <c r="G1574" s="223" t="s">
        <v>173</v>
      </c>
      <c r="H1574" s="224">
        <v>73</v>
      </c>
      <c r="I1574" s="225"/>
      <c r="J1574" s="226">
        <f>ROUND(I1574*H1574,2)</f>
        <v>0</v>
      </c>
      <c r="K1574" s="222" t="s">
        <v>174</v>
      </c>
      <c r="L1574" s="71"/>
      <c r="M1574" s="227" t="s">
        <v>22</v>
      </c>
      <c r="N1574" s="228" t="s">
        <v>49</v>
      </c>
      <c r="O1574" s="46"/>
      <c r="P1574" s="229">
        <f>O1574*H1574</f>
        <v>0</v>
      </c>
      <c r="Q1574" s="229">
        <v>0</v>
      </c>
      <c r="R1574" s="229">
        <f>Q1574*H1574</f>
        <v>0</v>
      </c>
      <c r="S1574" s="229">
        <v>0</v>
      </c>
      <c r="T1574" s="230">
        <f>S1574*H1574</f>
        <v>0</v>
      </c>
      <c r="AR1574" s="23" t="s">
        <v>244</v>
      </c>
      <c r="AT1574" s="23" t="s">
        <v>170</v>
      </c>
      <c r="AU1574" s="23" t="s">
        <v>87</v>
      </c>
      <c r="AY1574" s="23" t="s">
        <v>168</v>
      </c>
      <c r="BE1574" s="231">
        <f>IF(N1574="základní",J1574,0)</f>
        <v>0</v>
      </c>
      <c r="BF1574" s="231">
        <f>IF(N1574="snížená",J1574,0)</f>
        <v>0</v>
      </c>
      <c r="BG1574" s="231">
        <f>IF(N1574="zákl. přenesená",J1574,0)</f>
        <v>0</v>
      </c>
      <c r="BH1574" s="231">
        <f>IF(N1574="sníž. přenesená",J1574,0)</f>
        <v>0</v>
      </c>
      <c r="BI1574" s="231">
        <f>IF(N1574="nulová",J1574,0)</f>
        <v>0</v>
      </c>
      <c r="BJ1574" s="23" t="s">
        <v>24</v>
      </c>
      <c r="BK1574" s="231">
        <f>ROUND(I1574*H1574,2)</f>
        <v>0</v>
      </c>
      <c r="BL1574" s="23" t="s">
        <v>244</v>
      </c>
      <c r="BM1574" s="23" t="s">
        <v>2832</v>
      </c>
    </row>
    <row r="1575" s="11" customFormat="1">
      <c r="B1575" s="232"/>
      <c r="C1575" s="233"/>
      <c r="D1575" s="234" t="s">
        <v>185</v>
      </c>
      <c r="E1575" s="235" t="s">
        <v>22</v>
      </c>
      <c r="F1575" s="236" t="s">
        <v>2833</v>
      </c>
      <c r="G1575" s="233"/>
      <c r="H1575" s="237">
        <v>73</v>
      </c>
      <c r="I1575" s="238"/>
      <c r="J1575" s="233"/>
      <c r="K1575" s="233"/>
      <c r="L1575" s="239"/>
      <c r="M1575" s="240"/>
      <c r="N1575" s="241"/>
      <c r="O1575" s="241"/>
      <c r="P1575" s="241"/>
      <c r="Q1575" s="241"/>
      <c r="R1575" s="241"/>
      <c r="S1575" s="241"/>
      <c r="T1575" s="242"/>
      <c r="AT1575" s="243" t="s">
        <v>185</v>
      </c>
      <c r="AU1575" s="243" t="s">
        <v>87</v>
      </c>
      <c r="AV1575" s="11" t="s">
        <v>87</v>
      </c>
      <c r="AW1575" s="11" t="s">
        <v>41</v>
      </c>
      <c r="AX1575" s="11" t="s">
        <v>78</v>
      </c>
      <c r="AY1575" s="243" t="s">
        <v>168</v>
      </c>
    </row>
    <row r="1576" s="1" customFormat="1" ht="25.5" customHeight="1">
      <c r="B1576" s="45"/>
      <c r="C1576" s="220" t="s">
        <v>2834</v>
      </c>
      <c r="D1576" s="220" t="s">
        <v>170</v>
      </c>
      <c r="E1576" s="221" t="s">
        <v>2835</v>
      </c>
      <c r="F1576" s="222" t="s">
        <v>2836</v>
      </c>
      <c r="G1576" s="223" t="s">
        <v>173</v>
      </c>
      <c r="H1576" s="224">
        <v>8</v>
      </c>
      <c r="I1576" s="225"/>
      <c r="J1576" s="226">
        <f>ROUND(I1576*H1576,2)</f>
        <v>0</v>
      </c>
      <c r="K1576" s="222" t="s">
        <v>174</v>
      </c>
      <c r="L1576" s="71"/>
      <c r="M1576" s="227" t="s">
        <v>22</v>
      </c>
      <c r="N1576" s="228" t="s">
        <v>49</v>
      </c>
      <c r="O1576" s="46"/>
      <c r="P1576" s="229">
        <f>O1576*H1576</f>
        <v>0</v>
      </c>
      <c r="Q1576" s="229">
        <v>0</v>
      </c>
      <c r="R1576" s="229">
        <f>Q1576*H1576</f>
        <v>0</v>
      </c>
      <c r="S1576" s="229">
        <v>0</v>
      </c>
      <c r="T1576" s="230">
        <f>S1576*H1576</f>
        <v>0</v>
      </c>
      <c r="AR1576" s="23" t="s">
        <v>244</v>
      </c>
      <c r="AT1576" s="23" t="s">
        <v>170</v>
      </c>
      <c r="AU1576" s="23" t="s">
        <v>87</v>
      </c>
      <c r="AY1576" s="23" t="s">
        <v>168</v>
      </c>
      <c r="BE1576" s="231">
        <f>IF(N1576="základní",J1576,0)</f>
        <v>0</v>
      </c>
      <c r="BF1576" s="231">
        <f>IF(N1576="snížená",J1576,0)</f>
        <v>0</v>
      </c>
      <c r="BG1576" s="231">
        <f>IF(N1576="zákl. přenesená",J1576,0)</f>
        <v>0</v>
      </c>
      <c r="BH1576" s="231">
        <f>IF(N1576="sníž. přenesená",J1576,0)</f>
        <v>0</v>
      </c>
      <c r="BI1576" s="231">
        <f>IF(N1576="nulová",J1576,0)</f>
        <v>0</v>
      </c>
      <c r="BJ1576" s="23" t="s">
        <v>24</v>
      </c>
      <c r="BK1576" s="231">
        <f>ROUND(I1576*H1576,2)</f>
        <v>0</v>
      </c>
      <c r="BL1576" s="23" t="s">
        <v>244</v>
      </c>
      <c r="BM1576" s="23" t="s">
        <v>2837</v>
      </c>
    </row>
    <row r="1577" s="1" customFormat="1" ht="16.5" customHeight="1">
      <c r="B1577" s="45"/>
      <c r="C1577" s="254" t="s">
        <v>2838</v>
      </c>
      <c r="D1577" s="254" t="s">
        <v>460</v>
      </c>
      <c r="E1577" s="255" t="s">
        <v>2839</v>
      </c>
      <c r="F1577" s="256" t="s">
        <v>2840</v>
      </c>
      <c r="G1577" s="257" t="s">
        <v>350</v>
      </c>
      <c r="H1577" s="258">
        <v>22.899999999999999</v>
      </c>
      <c r="I1577" s="259"/>
      <c r="J1577" s="260">
        <f>ROUND(I1577*H1577,2)</f>
        <v>0</v>
      </c>
      <c r="K1577" s="256" t="s">
        <v>22</v>
      </c>
      <c r="L1577" s="261"/>
      <c r="M1577" s="262" t="s">
        <v>22</v>
      </c>
      <c r="N1577" s="263" t="s">
        <v>49</v>
      </c>
      <c r="O1577" s="46"/>
      <c r="P1577" s="229">
        <f>O1577*H1577</f>
        <v>0</v>
      </c>
      <c r="Q1577" s="229">
        <v>0.0060000000000000001</v>
      </c>
      <c r="R1577" s="229">
        <f>Q1577*H1577</f>
        <v>0.13739999999999999</v>
      </c>
      <c r="S1577" s="229">
        <v>0</v>
      </c>
      <c r="T1577" s="230">
        <f>S1577*H1577</f>
        <v>0</v>
      </c>
      <c r="AR1577" s="23" t="s">
        <v>337</v>
      </c>
      <c r="AT1577" s="23" t="s">
        <v>460</v>
      </c>
      <c r="AU1577" s="23" t="s">
        <v>87</v>
      </c>
      <c r="AY1577" s="23" t="s">
        <v>168</v>
      </c>
      <c r="BE1577" s="231">
        <f>IF(N1577="základní",J1577,0)</f>
        <v>0</v>
      </c>
      <c r="BF1577" s="231">
        <f>IF(N1577="snížená",J1577,0)</f>
        <v>0</v>
      </c>
      <c r="BG1577" s="231">
        <f>IF(N1577="zákl. přenesená",J1577,0)</f>
        <v>0</v>
      </c>
      <c r="BH1577" s="231">
        <f>IF(N1577="sníž. přenesená",J1577,0)</f>
        <v>0</v>
      </c>
      <c r="BI1577" s="231">
        <f>IF(N1577="nulová",J1577,0)</f>
        <v>0</v>
      </c>
      <c r="BJ1577" s="23" t="s">
        <v>24</v>
      </c>
      <c r="BK1577" s="231">
        <f>ROUND(I1577*H1577,2)</f>
        <v>0</v>
      </c>
      <c r="BL1577" s="23" t="s">
        <v>244</v>
      </c>
      <c r="BM1577" s="23" t="s">
        <v>2841</v>
      </c>
    </row>
    <row r="1578" s="1" customFormat="1" ht="16.5" customHeight="1">
      <c r="B1578" s="45"/>
      <c r="C1578" s="254" t="s">
        <v>2842</v>
      </c>
      <c r="D1578" s="254" t="s">
        <v>460</v>
      </c>
      <c r="E1578" s="255" t="s">
        <v>2843</v>
      </c>
      <c r="F1578" s="256" t="s">
        <v>2844</v>
      </c>
      <c r="G1578" s="257" t="s">
        <v>350</v>
      </c>
      <c r="H1578" s="258">
        <v>99.299999999999997</v>
      </c>
      <c r="I1578" s="259"/>
      <c r="J1578" s="260">
        <f>ROUND(I1578*H1578,2)</f>
        <v>0</v>
      </c>
      <c r="K1578" s="256" t="s">
        <v>22</v>
      </c>
      <c r="L1578" s="261"/>
      <c r="M1578" s="262" t="s">
        <v>22</v>
      </c>
      <c r="N1578" s="263" t="s">
        <v>49</v>
      </c>
      <c r="O1578" s="46"/>
      <c r="P1578" s="229">
        <f>O1578*H1578</f>
        <v>0</v>
      </c>
      <c r="Q1578" s="229">
        <v>0.0030000000000000001</v>
      </c>
      <c r="R1578" s="229">
        <f>Q1578*H1578</f>
        <v>0.2979</v>
      </c>
      <c r="S1578" s="229">
        <v>0</v>
      </c>
      <c r="T1578" s="230">
        <f>S1578*H1578</f>
        <v>0</v>
      </c>
      <c r="AR1578" s="23" t="s">
        <v>337</v>
      </c>
      <c r="AT1578" s="23" t="s">
        <v>460</v>
      </c>
      <c r="AU1578" s="23" t="s">
        <v>87</v>
      </c>
      <c r="AY1578" s="23" t="s">
        <v>168</v>
      </c>
      <c r="BE1578" s="231">
        <f>IF(N1578="základní",J1578,0)</f>
        <v>0</v>
      </c>
      <c r="BF1578" s="231">
        <f>IF(N1578="snížená",J1578,0)</f>
        <v>0</v>
      </c>
      <c r="BG1578" s="231">
        <f>IF(N1578="zákl. přenesená",J1578,0)</f>
        <v>0</v>
      </c>
      <c r="BH1578" s="231">
        <f>IF(N1578="sníž. přenesená",J1578,0)</f>
        <v>0</v>
      </c>
      <c r="BI1578" s="231">
        <f>IF(N1578="nulová",J1578,0)</f>
        <v>0</v>
      </c>
      <c r="BJ1578" s="23" t="s">
        <v>24</v>
      </c>
      <c r="BK1578" s="231">
        <f>ROUND(I1578*H1578,2)</f>
        <v>0</v>
      </c>
      <c r="BL1578" s="23" t="s">
        <v>244</v>
      </c>
      <c r="BM1578" s="23" t="s">
        <v>2845</v>
      </c>
    </row>
    <row r="1579" s="11" customFormat="1">
      <c r="B1579" s="232"/>
      <c r="C1579" s="233"/>
      <c r="D1579" s="234" t="s">
        <v>185</v>
      </c>
      <c r="E1579" s="235" t="s">
        <v>22</v>
      </c>
      <c r="F1579" s="236" t="s">
        <v>2730</v>
      </c>
      <c r="G1579" s="233"/>
      <c r="H1579" s="237">
        <v>99.299999999999997</v>
      </c>
      <c r="I1579" s="238"/>
      <c r="J1579" s="233"/>
      <c r="K1579" s="233"/>
      <c r="L1579" s="239"/>
      <c r="M1579" s="240"/>
      <c r="N1579" s="241"/>
      <c r="O1579" s="241"/>
      <c r="P1579" s="241"/>
      <c r="Q1579" s="241"/>
      <c r="R1579" s="241"/>
      <c r="S1579" s="241"/>
      <c r="T1579" s="242"/>
      <c r="AT1579" s="243" t="s">
        <v>185</v>
      </c>
      <c r="AU1579" s="243" t="s">
        <v>87</v>
      </c>
      <c r="AV1579" s="11" t="s">
        <v>87</v>
      </c>
      <c r="AW1579" s="11" t="s">
        <v>41</v>
      </c>
      <c r="AX1579" s="11" t="s">
        <v>24</v>
      </c>
      <c r="AY1579" s="243" t="s">
        <v>168</v>
      </c>
    </row>
    <row r="1580" s="1" customFormat="1" ht="16.5" customHeight="1">
      <c r="B1580" s="45"/>
      <c r="C1580" s="254" t="s">
        <v>2846</v>
      </c>
      <c r="D1580" s="254" t="s">
        <v>460</v>
      </c>
      <c r="E1580" s="255" t="s">
        <v>2847</v>
      </c>
      <c r="F1580" s="256" t="s">
        <v>2848</v>
      </c>
      <c r="G1580" s="257" t="s">
        <v>173</v>
      </c>
      <c r="H1580" s="258">
        <v>162</v>
      </c>
      <c r="I1580" s="259"/>
      <c r="J1580" s="260">
        <f>ROUND(I1580*H1580,2)</f>
        <v>0</v>
      </c>
      <c r="K1580" s="256" t="s">
        <v>174</v>
      </c>
      <c r="L1580" s="261"/>
      <c r="M1580" s="262" t="s">
        <v>22</v>
      </c>
      <c r="N1580" s="263" t="s">
        <v>49</v>
      </c>
      <c r="O1580" s="46"/>
      <c r="P1580" s="229">
        <f>O1580*H1580</f>
        <v>0</v>
      </c>
      <c r="Q1580" s="229">
        <v>6.0000000000000002E-05</v>
      </c>
      <c r="R1580" s="229">
        <f>Q1580*H1580</f>
        <v>0.0097199999999999995</v>
      </c>
      <c r="S1580" s="229">
        <v>0</v>
      </c>
      <c r="T1580" s="230">
        <f>S1580*H1580</f>
        <v>0</v>
      </c>
      <c r="AR1580" s="23" t="s">
        <v>337</v>
      </c>
      <c r="AT1580" s="23" t="s">
        <v>460</v>
      </c>
      <c r="AU1580" s="23" t="s">
        <v>87</v>
      </c>
      <c r="AY1580" s="23" t="s">
        <v>168</v>
      </c>
      <c r="BE1580" s="231">
        <f>IF(N1580="základní",J1580,0)</f>
        <v>0</v>
      </c>
      <c r="BF1580" s="231">
        <f>IF(N1580="snížená",J1580,0)</f>
        <v>0</v>
      </c>
      <c r="BG1580" s="231">
        <f>IF(N1580="zákl. přenesená",J1580,0)</f>
        <v>0</v>
      </c>
      <c r="BH1580" s="231">
        <f>IF(N1580="sníž. přenesená",J1580,0)</f>
        <v>0</v>
      </c>
      <c r="BI1580" s="231">
        <f>IF(N1580="nulová",J1580,0)</f>
        <v>0</v>
      </c>
      <c r="BJ1580" s="23" t="s">
        <v>24</v>
      </c>
      <c r="BK1580" s="231">
        <f>ROUND(I1580*H1580,2)</f>
        <v>0</v>
      </c>
      <c r="BL1580" s="23" t="s">
        <v>244</v>
      </c>
      <c r="BM1580" s="23" t="s">
        <v>2849</v>
      </c>
    </row>
    <row r="1581" s="11" customFormat="1">
      <c r="B1581" s="232"/>
      <c r="C1581" s="233"/>
      <c r="D1581" s="234" t="s">
        <v>185</v>
      </c>
      <c r="E1581" s="235" t="s">
        <v>22</v>
      </c>
      <c r="F1581" s="236" t="s">
        <v>2850</v>
      </c>
      <c r="G1581" s="233"/>
      <c r="H1581" s="237">
        <v>162</v>
      </c>
      <c r="I1581" s="238"/>
      <c r="J1581" s="233"/>
      <c r="K1581" s="233"/>
      <c r="L1581" s="239"/>
      <c r="M1581" s="240"/>
      <c r="N1581" s="241"/>
      <c r="O1581" s="241"/>
      <c r="P1581" s="241"/>
      <c r="Q1581" s="241"/>
      <c r="R1581" s="241"/>
      <c r="S1581" s="241"/>
      <c r="T1581" s="242"/>
      <c r="AT1581" s="243" t="s">
        <v>185</v>
      </c>
      <c r="AU1581" s="243" t="s">
        <v>87</v>
      </c>
      <c r="AV1581" s="11" t="s">
        <v>87</v>
      </c>
      <c r="AW1581" s="11" t="s">
        <v>41</v>
      </c>
      <c r="AX1581" s="11" t="s">
        <v>78</v>
      </c>
      <c r="AY1581" s="243" t="s">
        <v>168</v>
      </c>
    </row>
    <row r="1582" s="1" customFormat="1" ht="16.5" customHeight="1">
      <c r="B1582" s="45"/>
      <c r="C1582" s="220" t="s">
        <v>2851</v>
      </c>
      <c r="D1582" s="220" t="s">
        <v>170</v>
      </c>
      <c r="E1582" s="221" t="s">
        <v>2852</v>
      </c>
      <c r="F1582" s="222" t="s">
        <v>2853</v>
      </c>
      <c r="G1582" s="223" t="s">
        <v>173</v>
      </c>
      <c r="H1582" s="224">
        <v>1</v>
      </c>
      <c r="I1582" s="225"/>
      <c r="J1582" s="226">
        <f>ROUND(I1582*H1582,2)</f>
        <v>0</v>
      </c>
      <c r="K1582" s="222" t="s">
        <v>22</v>
      </c>
      <c r="L1582" s="71"/>
      <c r="M1582" s="227" t="s">
        <v>22</v>
      </c>
      <c r="N1582" s="228" t="s">
        <v>49</v>
      </c>
      <c r="O1582" s="46"/>
      <c r="P1582" s="229">
        <f>O1582*H1582</f>
        <v>0</v>
      </c>
      <c r="Q1582" s="229">
        <v>0</v>
      </c>
      <c r="R1582" s="229">
        <f>Q1582*H1582</f>
        <v>0</v>
      </c>
      <c r="S1582" s="229">
        <v>0</v>
      </c>
      <c r="T1582" s="230">
        <f>S1582*H1582</f>
        <v>0</v>
      </c>
      <c r="AR1582" s="23" t="s">
        <v>244</v>
      </c>
      <c r="AT1582" s="23" t="s">
        <v>170</v>
      </c>
      <c r="AU1582" s="23" t="s">
        <v>87</v>
      </c>
      <c r="AY1582" s="23" t="s">
        <v>168</v>
      </c>
      <c r="BE1582" s="231">
        <f>IF(N1582="základní",J1582,0)</f>
        <v>0</v>
      </c>
      <c r="BF1582" s="231">
        <f>IF(N1582="snížená",J1582,0)</f>
        <v>0</v>
      </c>
      <c r="BG1582" s="231">
        <f>IF(N1582="zákl. přenesená",J1582,0)</f>
        <v>0</v>
      </c>
      <c r="BH1582" s="231">
        <f>IF(N1582="sníž. přenesená",J1582,0)</f>
        <v>0</v>
      </c>
      <c r="BI1582" s="231">
        <f>IF(N1582="nulová",J1582,0)</f>
        <v>0</v>
      </c>
      <c r="BJ1582" s="23" t="s">
        <v>24</v>
      </c>
      <c r="BK1582" s="231">
        <f>ROUND(I1582*H1582,2)</f>
        <v>0</v>
      </c>
      <c r="BL1582" s="23" t="s">
        <v>244</v>
      </c>
      <c r="BM1582" s="23" t="s">
        <v>2854</v>
      </c>
    </row>
    <row r="1583" s="1" customFormat="1" ht="16.5" customHeight="1">
      <c r="B1583" s="45"/>
      <c r="C1583" s="220" t="s">
        <v>2855</v>
      </c>
      <c r="D1583" s="220" t="s">
        <v>170</v>
      </c>
      <c r="E1583" s="221" t="s">
        <v>2856</v>
      </c>
      <c r="F1583" s="222" t="s">
        <v>2853</v>
      </c>
      <c r="G1583" s="223" t="s">
        <v>1509</v>
      </c>
      <c r="H1583" s="224">
        <v>6</v>
      </c>
      <c r="I1583" s="225"/>
      <c r="J1583" s="226">
        <f>ROUND(I1583*H1583,2)</f>
        <v>0</v>
      </c>
      <c r="K1583" s="222" t="s">
        <v>22</v>
      </c>
      <c r="L1583" s="71"/>
      <c r="M1583" s="227" t="s">
        <v>22</v>
      </c>
      <c r="N1583" s="228" t="s">
        <v>49</v>
      </c>
      <c r="O1583" s="46"/>
      <c r="P1583" s="229">
        <f>O1583*H1583</f>
        <v>0</v>
      </c>
      <c r="Q1583" s="229">
        <v>0</v>
      </c>
      <c r="R1583" s="229">
        <f>Q1583*H1583</f>
        <v>0</v>
      </c>
      <c r="S1583" s="229">
        <v>0</v>
      </c>
      <c r="T1583" s="230">
        <f>S1583*H1583</f>
        <v>0</v>
      </c>
      <c r="AR1583" s="23" t="s">
        <v>244</v>
      </c>
      <c r="AT1583" s="23" t="s">
        <v>170</v>
      </c>
      <c r="AU1583" s="23" t="s">
        <v>87</v>
      </c>
      <c r="AY1583" s="23" t="s">
        <v>168</v>
      </c>
      <c r="BE1583" s="231">
        <f>IF(N1583="základní",J1583,0)</f>
        <v>0</v>
      </c>
      <c r="BF1583" s="231">
        <f>IF(N1583="snížená",J1583,0)</f>
        <v>0</v>
      </c>
      <c r="BG1583" s="231">
        <f>IF(N1583="zákl. přenesená",J1583,0)</f>
        <v>0</v>
      </c>
      <c r="BH1583" s="231">
        <f>IF(N1583="sníž. přenesená",J1583,0)</f>
        <v>0</v>
      </c>
      <c r="BI1583" s="231">
        <f>IF(N1583="nulová",J1583,0)</f>
        <v>0</v>
      </c>
      <c r="BJ1583" s="23" t="s">
        <v>24</v>
      </c>
      <c r="BK1583" s="231">
        <f>ROUND(I1583*H1583,2)</f>
        <v>0</v>
      </c>
      <c r="BL1583" s="23" t="s">
        <v>244</v>
      </c>
      <c r="BM1583" s="23" t="s">
        <v>2857</v>
      </c>
    </row>
    <row r="1584" s="1" customFormat="1" ht="38.25" customHeight="1">
      <c r="B1584" s="45"/>
      <c r="C1584" s="220" t="s">
        <v>2858</v>
      </c>
      <c r="D1584" s="220" t="s">
        <v>170</v>
      </c>
      <c r="E1584" s="221" t="s">
        <v>2859</v>
      </c>
      <c r="F1584" s="222" t="s">
        <v>2860</v>
      </c>
      <c r="G1584" s="223" t="s">
        <v>241</v>
      </c>
      <c r="H1584" s="224">
        <v>1.448</v>
      </c>
      <c r="I1584" s="225"/>
      <c r="J1584" s="226">
        <f>ROUND(I1584*H1584,2)</f>
        <v>0</v>
      </c>
      <c r="K1584" s="222" t="s">
        <v>174</v>
      </c>
      <c r="L1584" s="71"/>
      <c r="M1584" s="227" t="s">
        <v>22</v>
      </c>
      <c r="N1584" s="228" t="s">
        <v>49</v>
      </c>
      <c r="O1584" s="46"/>
      <c r="P1584" s="229">
        <f>O1584*H1584</f>
        <v>0</v>
      </c>
      <c r="Q1584" s="229">
        <v>0</v>
      </c>
      <c r="R1584" s="229">
        <f>Q1584*H1584</f>
        <v>0</v>
      </c>
      <c r="S1584" s="229">
        <v>0</v>
      </c>
      <c r="T1584" s="230">
        <f>S1584*H1584</f>
        <v>0</v>
      </c>
      <c r="AR1584" s="23" t="s">
        <v>244</v>
      </c>
      <c r="AT1584" s="23" t="s">
        <v>170</v>
      </c>
      <c r="AU1584" s="23" t="s">
        <v>87</v>
      </c>
      <c r="AY1584" s="23" t="s">
        <v>168</v>
      </c>
      <c r="BE1584" s="231">
        <f>IF(N1584="základní",J1584,0)</f>
        <v>0</v>
      </c>
      <c r="BF1584" s="231">
        <f>IF(N1584="snížená",J1584,0)</f>
        <v>0</v>
      </c>
      <c r="BG1584" s="231">
        <f>IF(N1584="zákl. přenesená",J1584,0)</f>
        <v>0</v>
      </c>
      <c r="BH1584" s="231">
        <f>IF(N1584="sníž. přenesená",J1584,0)</f>
        <v>0</v>
      </c>
      <c r="BI1584" s="231">
        <f>IF(N1584="nulová",J1584,0)</f>
        <v>0</v>
      </c>
      <c r="BJ1584" s="23" t="s">
        <v>24</v>
      </c>
      <c r="BK1584" s="231">
        <f>ROUND(I1584*H1584,2)</f>
        <v>0</v>
      </c>
      <c r="BL1584" s="23" t="s">
        <v>244</v>
      </c>
      <c r="BM1584" s="23" t="s">
        <v>2861</v>
      </c>
    </row>
    <row r="1585" s="10" customFormat="1" ht="29.88" customHeight="1">
      <c r="B1585" s="204"/>
      <c r="C1585" s="205"/>
      <c r="D1585" s="206" t="s">
        <v>77</v>
      </c>
      <c r="E1585" s="218" t="s">
        <v>2862</v>
      </c>
      <c r="F1585" s="218" t="s">
        <v>2863</v>
      </c>
      <c r="G1585" s="205"/>
      <c r="H1585" s="205"/>
      <c r="I1585" s="208"/>
      <c r="J1585" s="219">
        <f>BK1585</f>
        <v>0</v>
      </c>
      <c r="K1585" s="205"/>
      <c r="L1585" s="210"/>
      <c r="M1585" s="211"/>
      <c r="N1585" s="212"/>
      <c r="O1585" s="212"/>
      <c r="P1585" s="213">
        <f>SUM(P1586:P1609)</f>
        <v>0</v>
      </c>
      <c r="Q1585" s="212"/>
      <c r="R1585" s="213">
        <f>SUM(R1586:R1609)</f>
        <v>0.59641434163400009</v>
      </c>
      <c r="S1585" s="212"/>
      <c r="T1585" s="214">
        <f>SUM(T1586:T1609)</f>
        <v>0</v>
      </c>
      <c r="AR1585" s="215" t="s">
        <v>87</v>
      </c>
      <c r="AT1585" s="216" t="s">
        <v>77</v>
      </c>
      <c r="AU1585" s="216" t="s">
        <v>24</v>
      </c>
      <c r="AY1585" s="215" t="s">
        <v>168</v>
      </c>
      <c r="BK1585" s="217">
        <f>SUM(BK1586:BK1609)</f>
        <v>0</v>
      </c>
    </row>
    <row r="1586" s="1" customFormat="1" ht="267.75" customHeight="1">
      <c r="B1586" s="45"/>
      <c r="C1586" s="220" t="s">
        <v>2864</v>
      </c>
      <c r="D1586" s="220" t="s">
        <v>170</v>
      </c>
      <c r="E1586" s="221" t="s">
        <v>2865</v>
      </c>
      <c r="F1586" s="222" t="s">
        <v>2866</v>
      </c>
      <c r="G1586" s="223" t="s">
        <v>247</v>
      </c>
      <c r="H1586" s="224">
        <v>68.140000000000001</v>
      </c>
      <c r="I1586" s="225"/>
      <c r="J1586" s="226">
        <f>ROUND(I1586*H1586,2)</f>
        <v>0</v>
      </c>
      <c r="K1586" s="222" t="s">
        <v>174</v>
      </c>
      <c r="L1586" s="71"/>
      <c r="M1586" s="227" t="s">
        <v>22</v>
      </c>
      <c r="N1586" s="228" t="s">
        <v>49</v>
      </c>
      <c r="O1586" s="46"/>
      <c r="P1586" s="229">
        <f>O1586*H1586</f>
        <v>0</v>
      </c>
      <c r="Q1586" s="229">
        <v>5.842E-05</v>
      </c>
      <c r="R1586" s="229">
        <f>Q1586*H1586</f>
        <v>0.0039807388000000004</v>
      </c>
      <c r="S1586" s="229">
        <v>0</v>
      </c>
      <c r="T1586" s="230">
        <f>S1586*H1586</f>
        <v>0</v>
      </c>
      <c r="AR1586" s="23" t="s">
        <v>244</v>
      </c>
      <c r="AT1586" s="23" t="s">
        <v>170</v>
      </c>
      <c r="AU1586" s="23" t="s">
        <v>87</v>
      </c>
      <c r="AY1586" s="23" t="s">
        <v>168</v>
      </c>
      <c r="BE1586" s="231">
        <f>IF(N1586="základní",J1586,0)</f>
        <v>0</v>
      </c>
      <c r="BF1586" s="231">
        <f>IF(N1586="snížená",J1586,0)</f>
        <v>0</v>
      </c>
      <c r="BG1586" s="231">
        <f>IF(N1586="zákl. přenesená",J1586,0)</f>
        <v>0</v>
      </c>
      <c r="BH1586" s="231">
        <f>IF(N1586="sníž. přenesená",J1586,0)</f>
        <v>0</v>
      </c>
      <c r="BI1586" s="231">
        <f>IF(N1586="nulová",J1586,0)</f>
        <v>0</v>
      </c>
      <c r="BJ1586" s="23" t="s">
        <v>24</v>
      </c>
      <c r="BK1586" s="231">
        <f>ROUND(I1586*H1586,2)</f>
        <v>0</v>
      </c>
      <c r="BL1586" s="23" t="s">
        <v>244</v>
      </c>
      <c r="BM1586" s="23" t="s">
        <v>2867</v>
      </c>
    </row>
    <row r="1587" s="12" customFormat="1">
      <c r="B1587" s="244"/>
      <c r="C1587" s="245"/>
      <c r="D1587" s="234" t="s">
        <v>185</v>
      </c>
      <c r="E1587" s="246" t="s">
        <v>22</v>
      </c>
      <c r="F1587" s="247" t="s">
        <v>361</v>
      </c>
      <c r="G1587" s="245"/>
      <c r="H1587" s="246" t="s">
        <v>22</v>
      </c>
      <c r="I1587" s="248"/>
      <c r="J1587" s="245"/>
      <c r="K1587" s="245"/>
      <c r="L1587" s="249"/>
      <c r="M1587" s="250"/>
      <c r="N1587" s="251"/>
      <c r="O1587" s="251"/>
      <c r="P1587" s="251"/>
      <c r="Q1587" s="251"/>
      <c r="R1587" s="251"/>
      <c r="S1587" s="251"/>
      <c r="T1587" s="252"/>
      <c r="AT1587" s="253" t="s">
        <v>185</v>
      </c>
      <c r="AU1587" s="253" t="s">
        <v>87</v>
      </c>
      <c r="AV1587" s="12" t="s">
        <v>24</v>
      </c>
      <c r="AW1587" s="12" t="s">
        <v>41</v>
      </c>
      <c r="AX1587" s="12" t="s">
        <v>78</v>
      </c>
      <c r="AY1587" s="253" t="s">
        <v>168</v>
      </c>
    </row>
    <row r="1588" s="11" customFormat="1">
      <c r="B1588" s="232"/>
      <c r="C1588" s="233"/>
      <c r="D1588" s="234" t="s">
        <v>185</v>
      </c>
      <c r="E1588" s="235" t="s">
        <v>22</v>
      </c>
      <c r="F1588" s="236" t="s">
        <v>2868</v>
      </c>
      <c r="G1588" s="233"/>
      <c r="H1588" s="237">
        <v>26.219999999999999</v>
      </c>
      <c r="I1588" s="238"/>
      <c r="J1588" s="233"/>
      <c r="K1588" s="233"/>
      <c r="L1588" s="239"/>
      <c r="M1588" s="240"/>
      <c r="N1588" s="241"/>
      <c r="O1588" s="241"/>
      <c r="P1588" s="241"/>
      <c r="Q1588" s="241"/>
      <c r="R1588" s="241"/>
      <c r="S1588" s="241"/>
      <c r="T1588" s="242"/>
      <c r="AT1588" s="243" t="s">
        <v>185</v>
      </c>
      <c r="AU1588" s="243" t="s">
        <v>87</v>
      </c>
      <c r="AV1588" s="11" t="s">
        <v>87</v>
      </c>
      <c r="AW1588" s="11" t="s">
        <v>41</v>
      </c>
      <c r="AX1588" s="11" t="s">
        <v>78</v>
      </c>
      <c r="AY1588" s="243" t="s">
        <v>168</v>
      </c>
    </row>
    <row r="1589" s="12" customFormat="1">
      <c r="B1589" s="244"/>
      <c r="C1589" s="245"/>
      <c r="D1589" s="234" t="s">
        <v>185</v>
      </c>
      <c r="E1589" s="246" t="s">
        <v>22</v>
      </c>
      <c r="F1589" s="247" t="s">
        <v>416</v>
      </c>
      <c r="G1589" s="245"/>
      <c r="H1589" s="246" t="s">
        <v>22</v>
      </c>
      <c r="I1589" s="248"/>
      <c r="J1589" s="245"/>
      <c r="K1589" s="245"/>
      <c r="L1589" s="249"/>
      <c r="M1589" s="250"/>
      <c r="N1589" s="251"/>
      <c r="O1589" s="251"/>
      <c r="P1589" s="251"/>
      <c r="Q1589" s="251"/>
      <c r="R1589" s="251"/>
      <c r="S1589" s="251"/>
      <c r="T1589" s="252"/>
      <c r="AT1589" s="253" t="s">
        <v>185</v>
      </c>
      <c r="AU1589" s="253" t="s">
        <v>87</v>
      </c>
      <c r="AV1589" s="12" t="s">
        <v>24</v>
      </c>
      <c r="AW1589" s="12" t="s">
        <v>41</v>
      </c>
      <c r="AX1589" s="12" t="s">
        <v>78</v>
      </c>
      <c r="AY1589" s="253" t="s">
        <v>168</v>
      </c>
    </row>
    <row r="1590" s="11" customFormat="1">
      <c r="B1590" s="232"/>
      <c r="C1590" s="233"/>
      <c r="D1590" s="234" t="s">
        <v>185</v>
      </c>
      <c r="E1590" s="235" t="s">
        <v>22</v>
      </c>
      <c r="F1590" s="236" t="s">
        <v>2869</v>
      </c>
      <c r="G1590" s="233"/>
      <c r="H1590" s="237">
        <v>20.960000000000001</v>
      </c>
      <c r="I1590" s="238"/>
      <c r="J1590" s="233"/>
      <c r="K1590" s="233"/>
      <c r="L1590" s="239"/>
      <c r="M1590" s="240"/>
      <c r="N1590" s="241"/>
      <c r="O1590" s="241"/>
      <c r="P1590" s="241"/>
      <c r="Q1590" s="241"/>
      <c r="R1590" s="241"/>
      <c r="S1590" s="241"/>
      <c r="T1590" s="242"/>
      <c r="AT1590" s="243" t="s">
        <v>185</v>
      </c>
      <c r="AU1590" s="243" t="s">
        <v>87</v>
      </c>
      <c r="AV1590" s="11" t="s">
        <v>87</v>
      </c>
      <c r="AW1590" s="11" t="s">
        <v>41</v>
      </c>
      <c r="AX1590" s="11" t="s">
        <v>78</v>
      </c>
      <c r="AY1590" s="243" t="s">
        <v>168</v>
      </c>
    </row>
    <row r="1591" s="12" customFormat="1">
      <c r="B1591" s="244"/>
      <c r="C1591" s="245"/>
      <c r="D1591" s="234" t="s">
        <v>185</v>
      </c>
      <c r="E1591" s="246" t="s">
        <v>22</v>
      </c>
      <c r="F1591" s="247" t="s">
        <v>417</v>
      </c>
      <c r="G1591" s="245"/>
      <c r="H1591" s="246" t="s">
        <v>22</v>
      </c>
      <c r="I1591" s="248"/>
      <c r="J1591" s="245"/>
      <c r="K1591" s="245"/>
      <c r="L1591" s="249"/>
      <c r="M1591" s="250"/>
      <c r="N1591" s="251"/>
      <c r="O1591" s="251"/>
      <c r="P1591" s="251"/>
      <c r="Q1591" s="251"/>
      <c r="R1591" s="251"/>
      <c r="S1591" s="251"/>
      <c r="T1591" s="252"/>
      <c r="AT1591" s="253" t="s">
        <v>185</v>
      </c>
      <c r="AU1591" s="253" t="s">
        <v>87</v>
      </c>
      <c r="AV1591" s="12" t="s">
        <v>24</v>
      </c>
      <c r="AW1591" s="12" t="s">
        <v>41</v>
      </c>
      <c r="AX1591" s="12" t="s">
        <v>78</v>
      </c>
      <c r="AY1591" s="253" t="s">
        <v>168</v>
      </c>
    </row>
    <row r="1592" s="11" customFormat="1">
      <c r="B1592" s="232"/>
      <c r="C1592" s="233"/>
      <c r="D1592" s="234" t="s">
        <v>185</v>
      </c>
      <c r="E1592" s="235" t="s">
        <v>22</v>
      </c>
      <c r="F1592" s="236" t="s">
        <v>2869</v>
      </c>
      <c r="G1592" s="233"/>
      <c r="H1592" s="237">
        <v>20.960000000000001</v>
      </c>
      <c r="I1592" s="238"/>
      <c r="J1592" s="233"/>
      <c r="K1592" s="233"/>
      <c r="L1592" s="239"/>
      <c r="M1592" s="240"/>
      <c r="N1592" s="241"/>
      <c r="O1592" s="241"/>
      <c r="P1592" s="241"/>
      <c r="Q1592" s="241"/>
      <c r="R1592" s="241"/>
      <c r="S1592" s="241"/>
      <c r="T1592" s="242"/>
      <c r="AT1592" s="243" t="s">
        <v>185</v>
      </c>
      <c r="AU1592" s="243" t="s">
        <v>87</v>
      </c>
      <c r="AV1592" s="11" t="s">
        <v>87</v>
      </c>
      <c r="AW1592" s="11" t="s">
        <v>41</v>
      </c>
      <c r="AX1592" s="11" t="s">
        <v>78</v>
      </c>
      <c r="AY1592" s="243" t="s">
        <v>168</v>
      </c>
    </row>
    <row r="1593" s="1" customFormat="1" ht="16.5" customHeight="1">
      <c r="B1593" s="45"/>
      <c r="C1593" s="254" t="s">
        <v>2870</v>
      </c>
      <c r="D1593" s="254" t="s">
        <v>460</v>
      </c>
      <c r="E1593" s="255" t="s">
        <v>2871</v>
      </c>
      <c r="F1593" s="256" t="s">
        <v>2872</v>
      </c>
      <c r="G1593" s="257" t="s">
        <v>247</v>
      </c>
      <c r="H1593" s="258">
        <v>71.546999999999997</v>
      </c>
      <c r="I1593" s="259"/>
      <c r="J1593" s="260">
        <f>ROUND(I1593*H1593,2)</f>
        <v>0</v>
      </c>
      <c r="K1593" s="256" t="s">
        <v>174</v>
      </c>
      <c r="L1593" s="261"/>
      <c r="M1593" s="262" t="s">
        <v>22</v>
      </c>
      <c r="N1593" s="263" t="s">
        <v>49</v>
      </c>
      <c r="O1593" s="46"/>
      <c r="P1593" s="229">
        <f>O1593*H1593</f>
        <v>0</v>
      </c>
      <c r="Q1593" s="229">
        <v>0.0080000000000000002</v>
      </c>
      <c r="R1593" s="229">
        <f>Q1593*H1593</f>
        <v>0.572376</v>
      </c>
      <c r="S1593" s="229">
        <v>0</v>
      </c>
      <c r="T1593" s="230">
        <f>S1593*H1593</f>
        <v>0</v>
      </c>
      <c r="AR1593" s="23" t="s">
        <v>337</v>
      </c>
      <c r="AT1593" s="23" t="s">
        <v>460</v>
      </c>
      <c r="AU1593" s="23" t="s">
        <v>87</v>
      </c>
      <c r="AY1593" s="23" t="s">
        <v>168</v>
      </c>
      <c r="BE1593" s="231">
        <f>IF(N1593="základní",J1593,0)</f>
        <v>0</v>
      </c>
      <c r="BF1593" s="231">
        <f>IF(N1593="snížená",J1593,0)</f>
        <v>0</v>
      </c>
      <c r="BG1593" s="231">
        <f>IF(N1593="zákl. přenesená",J1593,0)</f>
        <v>0</v>
      </c>
      <c r="BH1593" s="231">
        <f>IF(N1593="sníž. přenesená",J1593,0)</f>
        <v>0</v>
      </c>
      <c r="BI1593" s="231">
        <f>IF(N1593="nulová",J1593,0)</f>
        <v>0</v>
      </c>
      <c r="BJ1593" s="23" t="s">
        <v>24</v>
      </c>
      <c r="BK1593" s="231">
        <f>ROUND(I1593*H1593,2)</f>
        <v>0</v>
      </c>
      <c r="BL1593" s="23" t="s">
        <v>244</v>
      </c>
      <c r="BM1593" s="23" t="s">
        <v>2873</v>
      </c>
    </row>
    <row r="1594" s="11" customFormat="1">
      <c r="B1594" s="232"/>
      <c r="C1594" s="233"/>
      <c r="D1594" s="234" t="s">
        <v>185</v>
      </c>
      <c r="E1594" s="233"/>
      <c r="F1594" s="236" t="s">
        <v>2874</v>
      </c>
      <c r="G1594" s="233"/>
      <c r="H1594" s="237">
        <v>71.546999999999997</v>
      </c>
      <c r="I1594" s="238"/>
      <c r="J1594" s="233"/>
      <c r="K1594" s="233"/>
      <c r="L1594" s="239"/>
      <c r="M1594" s="240"/>
      <c r="N1594" s="241"/>
      <c r="O1594" s="241"/>
      <c r="P1594" s="241"/>
      <c r="Q1594" s="241"/>
      <c r="R1594" s="241"/>
      <c r="S1594" s="241"/>
      <c r="T1594" s="242"/>
      <c r="AT1594" s="243" t="s">
        <v>185</v>
      </c>
      <c r="AU1594" s="243" t="s">
        <v>87</v>
      </c>
      <c r="AV1594" s="11" t="s">
        <v>87</v>
      </c>
      <c r="AW1594" s="11" t="s">
        <v>6</v>
      </c>
      <c r="AX1594" s="11" t="s">
        <v>24</v>
      </c>
      <c r="AY1594" s="243" t="s">
        <v>168</v>
      </c>
    </row>
    <row r="1595" s="1" customFormat="1" ht="25.5" customHeight="1">
      <c r="B1595" s="45"/>
      <c r="C1595" s="220" t="s">
        <v>2875</v>
      </c>
      <c r="D1595" s="220" t="s">
        <v>170</v>
      </c>
      <c r="E1595" s="221" t="s">
        <v>2876</v>
      </c>
      <c r="F1595" s="222" t="s">
        <v>2877</v>
      </c>
      <c r="G1595" s="223" t="s">
        <v>1931</v>
      </c>
      <c r="H1595" s="224">
        <v>17.460000000000001</v>
      </c>
      <c r="I1595" s="225"/>
      <c r="J1595" s="226">
        <f>ROUND(I1595*H1595,2)</f>
        <v>0</v>
      </c>
      <c r="K1595" s="222" t="s">
        <v>174</v>
      </c>
      <c r="L1595" s="71"/>
      <c r="M1595" s="227" t="s">
        <v>22</v>
      </c>
      <c r="N1595" s="228" t="s">
        <v>49</v>
      </c>
      <c r="O1595" s="46"/>
      <c r="P1595" s="229">
        <f>O1595*H1595</f>
        <v>0</v>
      </c>
      <c r="Q1595" s="229">
        <v>6.0572899999999997E-05</v>
      </c>
      <c r="R1595" s="229">
        <f>Q1595*H1595</f>
        <v>0.0010576028340000001</v>
      </c>
      <c r="S1595" s="229">
        <v>0</v>
      </c>
      <c r="T1595" s="230">
        <f>S1595*H1595</f>
        <v>0</v>
      </c>
      <c r="AR1595" s="23" t="s">
        <v>244</v>
      </c>
      <c r="AT1595" s="23" t="s">
        <v>170</v>
      </c>
      <c r="AU1595" s="23" t="s">
        <v>87</v>
      </c>
      <c r="AY1595" s="23" t="s">
        <v>168</v>
      </c>
      <c r="BE1595" s="231">
        <f>IF(N1595="základní",J1595,0)</f>
        <v>0</v>
      </c>
      <c r="BF1595" s="231">
        <f>IF(N1595="snížená",J1595,0)</f>
        <v>0</v>
      </c>
      <c r="BG1595" s="231">
        <f>IF(N1595="zákl. přenesená",J1595,0)</f>
        <v>0</v>
      </c>
      <c r="BH1595" s="231">
        <f>IF(N1595="sníž. přenesená",J1595,0)</f>
        <v>0</v>
      </c>
      <c r="BI1595" s="231">
        <f>IF(N1595="nulová",J1595,0)</f>
        <v>0</v>
      </c>
      <c r="BJ1595" s="23" t="s">
        <v>24</v>
      </c>
      <c r="BK1595" s="231">
        <f>ROUND(I1595*H1595,2)</f>
        <v>0</v>
      </c>
      <c r="BL1595" s="23" t="s">
        <v>244</v>
      </c>
      <c r="BM1595" s="23" t="s">
        <v>2878</v>
      </c>
    </row>
    <row r="1596" s="12" customFormat="1">
      <c r="B1596" s="244"/>
      <c r="C1596" s="245"/>
      <c r="D1596" s="234" t="s">
        <v>185</v>
      </c>
      <c r="E1596" s="246" t="s">
        <v>22</v>
      </c>
      <c r="F1596" s="247" t="s">
        <v>2879</v>
      </c>
      <c r="G1596" s="245"/>
      <c r="H1596" s="246" t="s">
        <v>22</v>
      </c>
      <c r="I1596" s="248"/>
      <c r="J1596" s="245"/>
      <c r="K1596" s="245"/>
      <c r="L1596" s="249"/>
      <c r="M1596" s="250"/>
      <c r="N1596" s="251"/>
      <c r="O1596" s="251"/>
      <c r="P1596" s="251"/>
      <c r="Q1596" s="251"/>
      <c r="R1596" s="251"/>
      <c r="S1596" s="251"/>
      <c r="T1596" s="252"/>
      <c r="AT1596" s="253" t="s">
        <v>185</v>
      </c>
      <c r="AU1596" s="253" t="s">
        <v>87</v>
      </c>
      <c r="AV1596" s="12" t="s">
        <v>24</v>
      </c>
      <c r="AW1596" s="12" t="s">
        <v>41</v>
      </c>
      <c r="AX1596" s="12" t="s">
        <v>78</v>
      </c>
      <c r="AY1596" s="253" t="s">
        <v>168</v>
      </c>
    </row>
    <row r="1597" s="11" customFormat="1">
      <c r="B1597" s="232"/>
      <c r="C1597" s="233"/>
      <c r="D1597" s="234" t="s">
        <v>185</v>
      </c>
      <c r="E1597" s="235" t="s">
        <v>22</v>
      </c>
      <c r="F1597" s="236" t="s">
        <v>2880</v>
      </c>
      <c r="G1597" s="233"/>
      <c r="H1597" s="237">
        <v>17.460000000000001</v>
      </c>
      <c r="I1597" s="238"/>
      <c r="J1597" s="233"/>
      <c r="K1597" s="233"/>
      <c r="L1597" s="239"/>
      <c r="M1597" s="240"/>
      <c r="N1597" s="241"/>
      <c r="O1597" s="241"/>
      <c r="P1597" s="241"/>
      <c r="Q1597" s="241"/>
      <c r="R1597" s="241"/>
      <c r="S1597" s="241"/>
      <c r="T1597" s="242"/>
      <c r="AT1597" s="243" t="s">
        <v>185</v>
      </c>
      <c r="AU1597" s="243" t="s">
        <v>87</v>
      </c>
      <c r="AV1597" s="11" t="s">
        <v>87</v>
      </c>
      <c r="AW1597" s="11" t="s">
        <v>41</v>
      </c>
      <c r="AX1597" s="11" t="s">
        <v>78</v>
      </c>
      <c r="AY1597" s="243" t="s">
        <v>168</v>
      </c>
    </row>
    <row r="1598" s="1" customFormat="1" ht="25.5" customHeight="1">
      <c r="B1598" s="45"/>
      <c r="C1598" s="254" t="s">
        <v>2881</v>
      </c>
      <c r="D1598" s="254" t="s">
        <v>460</v>
      </c>
      <c r="E1598" s="255" t="s">
        <v>2882</v>
      </c>
      <c r="F1598" s="256" t="s">
        <v>2883</v>
      </c>
      <c r="G1598" s="257" t="s">
        <v>241</v>
      </c>
      <c r="H1598" s="258">
        <v>0.019</v>
      </c>
      <c r="I1598" s="259"/>
      <c r="J1598" s="260">
        <f>ROUND(I1598*H1598,2)</f>
        <v>0</v>
      </c>
      <c r="K1598" s="256" t="s">
        <v>174</v>
      </c>
      <c r="L1598" s="261"/>
      <c r="M1598" s="262" t="s">
        <v>22</v>
      </c>
      <c r="N1598" s="263" t="s">
        <v>49</v>
      </c>
      <c r="O1598" s="46"/>
      <c r="P1598" s="229">
        <f>O1598*H1598</f>
        <v>0</v>
      </c>
      <c r="Q1598" s="229">
        <v>1</v>
      </c>
      <c r="R1598" s="229">
        <f>Q1598*H1598</f>
        <v>0.019</v>
      </c>
      <c r="S1598" s="229">
        <v>0</v>
      </c>
      <c r="T1598" s="230">
        <f>S1598*H1598</f>
        <v>0</v>
      </c>
      <c r="AR1598" s="23" t="s">
        <v>337</v>
      </c>
      <c r="AT1598" s="23" t="s">
        <v>460</v>
      </c>
      <c r="AU1598" s="23" t="s">
        <v>87</v>
      </c>
      <c r="AY1598" s="23" t="s">
        <v>168</v>
      </c>
      <c r="BE1598" s="231">
        <f>IF(N1598="základní",J1598,0)</f>
        <v>0</v>
      </c>
      <c r="BF1598" s="231">
        <f>IF(N1598="snížená",J1598,0)</f>
        <v>0</v>
      </c>
      <c r="BG1598" s="231">
        <f>IF(N1598="zákl. přenesená",J1598,0)</f>
        <v>0</v>
      </c>
      <c r="BH1598" s="231">
        <f>IF(N1598="sníž. přenesená",J1598,0)</f>
        <v>0</v>
      </c>
      <c r="BI1598" s="231">
        <f>IF(N1598="nulová",J1598,0)</f>
        <v>0</v>
      </c>
      <c r="BJ1598" s="23" t="s">
        <v>24</v>
      </c>
      <c r="BK1598" s="231">
        <f>ROUND(I1598*H1598,2)</f>
        <v>0</v>
      </c>
      <c r="BL1598" s="23" t="s">
        <v>244</v>
      </c>
      <c r="BM1598" s="23" t="s">
        <v>2884</v>
      </c>
    </row>
    <row r="1599" s="1" customFormat="1">
      <c r="B1599" s="45"/>
      <c r="C1599" s="73"/>
      <c r="D1599" s="234" t="s">
        <v>464</v>
      </c>
      <c r="E1599" s="73"/>
      <c r="F1599" s="264" t="s">
        <v>2885</v>
      </c>
      <c r="G1599" s="73"/>
      <c r="H1599" s="73"/>
      <c r="I1599" s="190"/>
      <c r="J1599" s="73"/>
      <c r="K1599" s="73"/>
      <c r="L1599" s="71"/>
      <c r="M1599" s="265"/>
      <c r="N1599" s="46"/>
      <c r="O1599" s="46"/>
      <c r="P1599" s="46"/>
      <c r="Q1599" s="46"/>
      <c r="R1599" s="46"/>
      <c r="S1599" s="46"/>
      <c r="T1599" s="94"/>
      <c r="AT1599" s="23" t="s">
        <v>464</v>
      </c>
      <c r="AU1599" s="23" t="s">
        <v>87</v>
      </c>
    </row>
    <row r="1600" s="11" customFormat="1">
      <c r="B1600" s="232"/>
      <c r="C1600" s="233"/>
      <c r="D1600" s="234" t="s">
        <v>185</v>
      </c>
      <c r="E1600" s="235" t="s">
        <v>22</v>
      </c>
      <c r="F1600" s="236" t="s">
        <v>2886</v>
      </c>
      <c r="G1600" s="233"/>
      <c r="H1600" s="237">
        <v>0.019</v>
      </c>
      <c r="I1600" s="238"/>
      <c r="J1600" s="233"/>
      <c r="K1600" s="233"/>
      <c r="L1600" s="239"/>
      <c r="M1600" s="240"/>
      <c r="N1600" s="241"/>
      <c r="O1600" s="241"/>
      <c r="P1600" s="241"/>
      <c r="Q1600" s="241"/>
      <c r="R1600" s="241"/>
      <c r="S1600" s="241"/>
      <c r="T1600" s="242"/>
      <c r="AT1600" s="243" t="s">
        <v>185</v>
      </c>
      <c r="AU1600" s="243" t="s">
        <v>87</v>
      </c>
      <c r="AV1600" s="11" t="s">
        <v>87</v>
      </c>
      <c r="AW1600" s="11" t="s">
        <v>41</v>
      </c>
      <c r="AX1600" s="11" t="s">
        <v>78</v>
      </c>
      <c r="AY1600" s="243" t="s">
        <v>168</v>
      </c>
    </row>
    <row r="1601" s="1" customFormat="1" ht="63.75" customHeight="1">
      <c r="B1601" s="45"/>
      <c r="C1601" s="220" t="s">
        <v>2887</v>
      </c>
      <c r="D1601" s="220" t="s">
        <v>170</v>
      </c>
      <c r="E1601" s="221" t="s">
        <v>2888</v>
      </c>
      <c r="F1601" s="222" t="s">
        <v>2889</v>
      </c>
      <c r="G1601" s="223" t="s">
        <v>350</v>
      </c>
      <c r="H1601" s="224">
        <v>2.1000000000000001</v>
      </c>
      <c r="I1601" s="225"/>
      <c r="J1601" s="226">
        <f>ROUND(I1601*H1601,2)</f>
        <v>0</v>
      </c>
      <c r="K1601" s="222" t="s">
        <v>22</v>
      </c>
      <c r="L1601" s="71"/>
      <c r="M1601" s="227" t="s">
        <v>22</v>
      </c>
      <c r="N1601" s="228" t="s">
        <v>49</v>
      </c>
      <c r="O1601" s="46"/>
      <c r="P1601" s="229">
        <f>O1601*H1601</f>
        <v>0</v>
      </c>
      <c r="Q1601" s="229">
        <v>0</v>
      </c>
      <c r="R1601" s="229">
        <f>Q1601*H1601</f>
        <v>0</v>
      </c>
      <c r="S1601" s="229">
        <v>0</v>
      </c>
      <c r="T1601" s="230">
        <f>S1601*H1601</f>
        <v>0</v>
      </c>
      <c r="AR1601" s="23" t="s">
        <v>244</v>
      </c>
      <c r="AT1601" s="23" t="s">
        <v>170</v>
      </c>
      <c r="AU1601" s="23" t="s">
        <v>87</v>
      </c>
      <c r="AY1601" s="23" t="s">
        <v>168</v>
      </c>
      <c r="BE1601" s="231">
        <f>IF(N1601="základní",J1601,0)</f>
        <v>0</v>
      </c>
      <c r="BF1601" s="231">
        <f>IF(N1601="snížená",J1601,0)</f>
        <v>0</v>
      </c>
      <c r="BG1601" s="231">
        <f>IF(N1601="zákl. přenesená",J1601,0)</f>
        <v>0</v>
      </c>
      <c r="BH1601" s="231">
        <f>IF(N1601="sníž. přenesená",J1601,0)</f>
        <v>0</v>
      </c>
      <c r="BI1601" s="231">
        <f>IF(N1601="nulová",J1601,0)</f>
        <v>0</v>
      </c>
      <c r="BJ1601" s="23" t="s">
        <v>24</v>
      </c>
      <c r="BK1601" s="231">
        <f>ROUND(I1601*H1601,2)</f>
        <v>0</v>
      </c>
      <c r="BL1601" s="23" t="s">
        <v>244</v>
      </c>
      <c r="BM1601" s="23" t="s">
        <v>2890</v>
      </c>
    </row>
    <row r="1602" s="1" customFormat="1" ht="16.5" customHeight="1">
      <c r="B1602" s="45"/>
      <c r="C1602" s="220" t="s">
        <v>2891</v>
      </c>
      <c r="D1602" s="220" t="s">
        <v>170</v>
      </c>
      <c r="E1602" s="221" t="s">
        <v>2892</v>
      </c>
      <c r="F1602" s="222" t="s">
        <v>2893</v>
      </c>
      <c r="G1602" s="223" t="s">
        <v>350</v>
      </c>
      <c r="H1602" s="224">
        <v>2.1000000000000001</v>
      </c>
      <c r="I1602" s="225"/>
      <c r="J1602" s="226">
        <f>ROUND(I1602*H1602,2)</f>
        <v>0</v>
      </c>
      <c r="K1602" s="222" t="s">
        <v>22</v>
      </c>
      <c r="L1602" s="71"/>
      <c r="M1602" s="227" t="s">
        <v>22</v>
      </c>
      <c r="N1602" s="228" t="s">
        <v>49</v>
      </c>
      <c r="O1602" s="46"/>
      <c r="P1602" s="229">
        <f>O1602*H1602</f>
        <v>0</v>
      </c>
      <c r="Q1602" s="229">
        <v>0</v>
      </c>
      <c r="R1602" s="229">
        <f>Q1602*H1602</f>
        <v>0</v>
      </c>
      <c r="S1602" s="229">
        <v>0</v>
      </c>
      <c r="T1602" s="230">
        <f>S1602*H1602</f>
        <v>0</v>
      </c>
      <c r="AR1602" s="23" t="s">
        <v>244</v>
      </c>
      <c r="AT1602" s="23" t="s">
        <v>170</v>
      </c>
      <c r="AU1602" s="23" t="s">
        <v>87</v>
      </c>
      <c r="AY1602" s="23" t="s">
        <v>168</v>
      </c>
      <c r="BE1602" s="231">
        <f>IF(N1602="základní",J1602,0)</f>
        <v>0</v>
      </c>
      <c r="BF1602" s="231">
        <f>IF(N1602="snížená",J1602,0)</f>
        <v>0</v>
      </c>
      <c r="BG1602" s="231">
        <f>IF(N1602="zákl. přenesená",J1602,0)</f>
        <v>0</v>
      </c>
      <c r="BH1602" s="231">
        <f>IF(N1602="sníž. přenesená",J1602,0)</f>
        <v>0</v>
      </c>
      <c r="BI1602" s="231">
        <f>IF(N1602="nulová",J1602,0)</f>
        <v>0</v>
      </c>
      <c r="BJ1602" s="23" t="s">
        <v>24</v>
      </c>
      <c r="BK1602" s="231">
        <f>ROUND(I1602*H1602,2)</f>
        <v>0</v>
      </c>
      <c r="BL1602" s="23" t="s">
        <v>244</v>
      </c>
      <c r="BM1602" s="23" t="s">
        <v>2894</v>
      </c>
    </row>
    <row r="1603" s="1" customFormat="1" ht="16.5" customHeight="1">
      <c r="B1603" s="45"/>
      <c r="C1603" s="220" t="s">
        <v>2895</v>
      </c>
      <c r="D1603" s="220" t="s">
        <v>170</v>
      </c>
      <c r="E1603" s="221" t="s">
        <v>2896</v>
      </c>
      <c r="F1603" s="222" t="s">
        <v>2897</v>
      </c>
      <c r="G1603" s="223" t="s">
        <v>350</v>
      </c>
      <c r="H1603" s="224">
        <v>18.399999999999999</v>
      </c>
      <c r="I1603" s="225"/>
      <c r="J1603" s="226">
        <f>ROUND(I1603*H1603,2)</f>
        <v>0</v>
      </c>
      <c r="K1603" s="222" t="s">
        <v>22</v>
      </c>
      <c r="L1603" s="71"/>
      <c r="M1603" s="227" t="s">
        <v>22</v>
      </c>
      <c r="N1603" s="228" t="s">
        <v>49</v>
      </c>
      <c r="O1603" s="46"/>
      <c r="P1603" s="229">
        <f>O1603*H1603</f>
        <v>0</v>
      </c>
      <c r="Q1603" s="229">
        <v>0</v>
      </c>
      <c r="R1603" s="229">
        <f>Q1603*H1603</f>
        <v>0</v>
      </c>
      <c r="S1603" s="229">
        <v>0</v>
      </c>
      <c r="T1603" s="230">
        <f>S1603*H1603</f>
        <v>0</v>
      </c>
      <c r="AR1603" s="23" t="s">
        <v>244</v>
      </c>
      <c r="AT1603" s="23" t="s">
        <v>170</v>
      </c>
      <c r="AU1603" s="23" t="s">
        <v>87</v>
      </c>
      <c r="AY1603" s="23" t="s">
        <v>168</v>
      </c>
      <c r="BE1603" s="231">
        <f>IF(N1603="základní",J1603,0)</f>
        <v>0</v>
      </c>
      <c r="BF1603" s="231">
        <f>IF(N1603="snížená",J1603,0)</f>
        <v>0</v>
      </c>
      <c r="BG1603" s="231">
        <f>IF(N1603="zákl. přenesená",J1603,0)</f>
        <v>0</v>
      </c>
      <c r="BH1603" s="231">
        <f>IF(N1603="sníž. přenesená",J1603,0)</f>
        <v>0</v>
      </c>
      <c r="BI1603" s="231">
        <f>IF(N1603="nulová",J1603,0)</f>
        <v>0</v>
      </c>
      <c r="BJ1603" s="23" t="s">
        <v>24</v>
      </c>
      <c r="BK1603" s="231">
        <f>ROUND(I1603*H1603,2)</f>
        <v>0</v>
      </c>
      <c r="BL1603" s="23" t="s">
        <v>244</v>
      </c>
      <c r="BM1603" s="23" t="s">
        <v>2898</v>
      </c>
    </row>
    <row r="1604" s="11" customFormat="1">
      <c r="B1604" s="232"/>
      <c r="C1604" s="233"/>
      <c r="D1604" s="234" t="s">
        <v>185</v>
      </c>
      <c r="E1604" s="235" t="s">
        <v>22</v>
      </c>
      <c r="F1604" s="236" t="s">
        <v>2899</v>
      </c>
      <c r="G1604" s="233"/>
      <c r="H1604" s="237">
        <v>18.399999999999999</v>
      </c>
      <c r="I1604" s="238"/>
      <c r="J1604" s="233"/>
      <c r="K1604" s="233"/>
      <c r="L1604" s="239"/>
      <c r="M1604" s="240"/>
      <c r="N1604" s="241"/>
      <c r="O1604" s="241"/>
      <c r="P1604" s="241"/>
      <c r="Q1604" s="241"/>
      <c r="R1604" s="241"/>
      <c r="S1604" s="241"/>
      <c r="T1604" s="242"/>
      <c r="AT1604" s="243" t="s">
        <v>185</v>
      </c>
      <c r="AU1604" s="243" t="s">
        <v>87</v>
      </c>
      <c r="AV1604" s="11" t="s">
        <v>87</v>
      </c>
      <c r="AW1604" s="11" t="s">
        <v>41</v>
      </c>
      <c r="AX1604" s="11" t="s">
        <v>78</v>
      </c>
      <c r="AY1604" s="243" t="s">
        <v>168</v>
      </c>
    </row>
    <row r="1605" s="1" customFormat="1" ht="38.25" customHeight="1">
      <c r="B1605" s="45"/>
      <c r="C1605" s="220" t="s">
        <v>2900</v>
      </c>
      <c r="D1605" s="220" t="s">
        <v>170</v>
      </c>
      <c r="E1605" s="221" t="s">
        <v>2901</v>
      </c>
      <c r="F1605" s="222" t="s">
        <v>2902</v>
      </c>
      <c r="G1605" s="223" t="s">
        <v>173</v>
      </c>
      <c r="H1605" s="224">
        <v>1</v>
      </c>
      <c r="I1605" s="225"/>
      <c r="J1605" s="226">
        <f>ROUND(I1605*H1605,2)</f>
        <v>0</v>
      </c>
      <c r="K1605" s="222" t="s">
        <v>22</v>
      </c>
      <c r="L1605" s="71"/>
      <c r="M1605" s="227" t="s">
        <v>22</v>
      </c>
      <c r="N1605" s="228" t="s">
        <v>49</v>
      </c>
      <c r="O1605" s="46"/>
      <c r="P1605" s="229">
        <f>O1605*H1605</f>
        <v>0</v>
      </c>
      <c r="Q1605" s="229">
        <v>0</v>
      </c>
      <c r="R1605" s="229">
        <f>Q1605*H1605</f>
        <v>0</v>
      </c>
      <c r="S1605" s="229">
        <v>0</v>
      </c>
      <c r="T1605" s="230">
        <f>S1605*H1605</f>
        <v>0</v>
      </c>
      <c r="AR1605" s="23" t="s">
        <v>244</v>
      </c>
      <c r="AT1605" s="23" t="s">
        <v>170</v>
      </c>
      <c r="AU1605" s="23" t="s">
        <v>87</v>
      </c>
      <c r="AY1605" s="23" t="s">
        <v>168</v>
      </c>
      <c r="BE1605" s="231">
        <f>IF(N1605="základní",J1605,0)</f>
        <v>0</v>
      </c>
      <c r="BF1605" s="231">
        <f>IF(N1605="snížená",J1605,0)</f>
        <v>0</v>
      </c>
      <c r="BG1605" s="231">
        <f>IF(N1605="zákl. přenesená",J1605,0)</f>
        <v>0</v>
      </c>
      <c r="BH1605" s="231">
        <f>IF(N1605="sníž. přenesená",J1605,0)</f>
        <v>0</v>
      </c>
      <c r="BI1605" s="231">
        <f>IF(N1605="nulová",J1605,0)</f>
        <v>0</v>
      </c>
      <c r="BJ1605" s="23" t="s">
        <v>24</v>
      </c>
      <c r="BK1605" s="231">
        <f>ROUND(I1605*H1605,2)</f>
        <v>0</v>
      </c>
      <c r="BL1605" s="23" t="s">
        <v>244</v>
      </c>
      <c r="BM1605" s="23" t="s">
        <v>2903</v>
      </c>
    </row>
    <row r="1606" s="1" customFormat="1" ht="16.5" customHeight="1">
      <c r="B1606" s="45"/>
      <c r="C1606" s="220" t="s">
        <v>2904</v>
      </c>
      <c r="D1606" s="220" t="s">
        <v>170</v>
      </c>
      <c r="E1606" s="221" t="s">
        <v>2905</v>
      </c>
      <c r="F1606" s="222" t="s">
        <v>2906</v>
      </c>
      <c r="G1606" s="223" t="s">
        <v>173</v>
      </c>
      <c r="H1606" s="224">
        <v>1</v>
      </c>
      <c r="I1606" s="225"/>
      <c r="J1606" s="226">
        <f>ROUND(I1606*H1606,2)</f>
        <v>0</v>
      </c>
      <c r="K1606" s="222" t="s">
        <v>22</v>
      </c>
      <c r="L1606" s="71"/>
      <c r="M1606" s="227" t="s">
        <v>22</v>
      </c>
      <c r="N1606" s="228" t="s">
        <v>49</v>
      </c>
      <c r="O1606" s="46"/>
      <c r="P1606" s="229">
        <f>O1606*H1606</f>
        <v>0</v>
      </c>
      <c r="Q1606" s="229">
        <v>0</v>
      </c>
      <c r="R1606" s="229">
        <f>Q1606*H1606</f>
        <v>0</v>
      </c>
      <c r="S1606" s="229">
        <v>0</v>
      </c>
      <c r="T1606" s="230">
        <f>S1606*H1606</f>
        <v>0</v>
      </c>
      <c r="AR1606" s="23" t="s">
        <v>244</v>
      </c>
      <c r="AT1606" s="23" t="s">
        <v>170</v>
      </c>
      <c r="AU1606" s="23" t="s">
        <v>87</v>
      </c>
      <c r="AY1606" s="23" t="s">
        <v>168</v>
      </c>
      <c r="BE1606" s="231">
        <f>IF(N1606="základní",J1606,0)</f>
        <v>0</v>
      </c>
      <c r="BF1606" s="231">
        <f>IF(N1606="snížená",J1606,0)</f>
        <v>0</v>
      </c>
      <c r="BG1606" s="231">
        <f>IF(N1606="zákl. přenesená",J1606,0)</f>
        <v>0</v>
      </c>
      <c r="BH1606" s="231">
        <f>IF(N1606="sníž. přenesená",J1606,0)</f>
        <v>0</v>
      </c>
      <c r="BI1606" s="231">
        <f>IF(N1606="nulová",J1606,0)</f>
        <v>0</v>
      </c>
      <c r="BJ1606" s="23" t="s">
        <v>24</v>
      </c>
      <c r="BK1606" s="231">
        <f>ROUND(I1606*H1606,2)</f>
        <v>0</v>
      </c>
      <c r="BL1606" s="23" t="s">
        <v>244</v>
      </c>
      <c r="BM1606" s="23" t="s">
        <v>2907</v>
      </c>
    </row>
    <row r="1607" s="1" customFormat="1" ht="38.25" customHeight="1">
      <c r="B1607" s="45"/>
      <c r="C1607" s="220" t="s">
        <v>2908</v>
      </c>
      <c r="D1607" s="220" t="s">
        <v>170</v>
      </c>
      <c r="E1607" s="221" t="s">
        <v>2909</v>
      </c>
      <c r="F1607" s="222" t="s">
        <v>2910</v>
      </c>
      <c r="G1607" s="223" t="s">
        <v>173</v>
      </c>
      <c r="H1607" s="224">
        <v>1</v>
      </c>
      <c r="I1607" s="225"/>
      <c r="J1607" s="226">
        <f>ROUND(I1607*H1607,2)</f>
        <v>0</v>
      </c>
      <c r="K1607" s="222" t="s">
        <v>22</v>
      </c>
      <c r="L1607" s="71"/>
      <c r="M1607" s="227" t="s">
        <v>22</v>
      </c>
      <c r="N1607" s="228" t="s">
        <v>49</v>
      </c>
      <c r="O1607" s="46"/>
      <c r="P1607" s="229">
        <f>O1607*H1607</f>
        <v>0</v>
      </c>
      <c r="Q1607" s="229">
        <v>0</v>
      </c>
      <c r="R1607" s="229">
        <f>Q1607*H1607</f>
        <v>0</v>
      </c>
      <c r="S1607" s="229">
        <v>0</v>
      </c>
      <c r="T1607" s="230">
        <f>S1607*H1607</f>
        <v>0</v>
      </c>
      <c r="AR1607" s="23" t="s">
        <v>244</v>
      </c>
      <c r="AT1607" s="23" t="s">
        <v>170</v>
      </c>
      <c r="AU1607" s="23" t="s">
        <v>87</v>
      </c>
      <c r="AY1607" s="23" t="s">
        <v>168</v>
      </c>
      <c r="BE1607" s="231">
        <f>IF(N1607="základní",J1607,0)</f>
        <v>0</v>
      </c>
      <c r="BF1607" s="231">
        <f>IF(N1607="snížená",J1607,0)</f>
        <v>0</v>
      </c>
      <c r="BG1607" s="231">
        <f>IF(N1607="zákl. přenesená",J1607,0)</f>
        <v>0</v>
      </c>
      <c r="BH1607" s="231">
        <f>IF(N1607="sníž. přenesená",J1607,0)</f>
        <v>0</v>
      </c>
      <c r="BI1607" s="231">
        <f>IF(N1607="nulová",J1607,0)</f>
        <v>0</v>
      </c>
      <c r="BJ1607" s="23" t="s">
        <v>24</v>
      </c>
      <c r="BK1607" s="231">
        <f>ROUND(I1607*H1607,2)</f>
        <v>0</v>
      </c>
      <c r="BL1607" s="23" t="s">
        <v>244</v>
      </c>
      <c r="BM1607" s="23" t="s">
        <v>2911</v>
      </c>
    </row>
    <row r="1608" s="1" customFormat="1" ht="51" customHeight="1">
      <c r="B1608" s="45"/>
      <c r="C1608" s="220" t="s">
        <v>2912</v>
      </c>
      <c r="D1608" s="220" t="s">
        <v>170</v>
      </c>
      <c r="E1608" s="221" t="s">
        <v>2913</v>
      </c>
      <c r="F1608" s="222" t="s">
        <v>2914</v>
      </c>
      <c r="G1608" s="223" t="s">
        <v>173</v>
      </c>
      <c r="H1608" s="224">
        <v>1</v>
      </c>
      <c r="I1608" s="225"/>
      <c r="J1608" s="226">
        <f>ROUND(I1608*H1608,2)</f>
        <v>0</v>
      </c>
      <c r="K1608" s="222" t="s">
        <v>22</v>
      </c>
      <c r="L1608" s="71"/>
      <c r="M1608" s="227" t="s">
        <v>22</v>
      </c>
      <c r="N1608" s="228" t="s">
        <v>49</v>
      </c>
      <c r="O1608" s="46"/>
      <c r="P1608" s="229">
        <f>O1608*H1608</f>
        <v>0</v>
      </c>
      <c r="Q1608" s="229">
        <v>0</v>
      </c>
      <c r="R1608" s="229">
        <f>Q1608*H1608</f>
        <v>0</v>
      </c>
      <c r="S1608" s="229">
        <v>0</v>
      </c>
      <c r="T1608" s="230">
        <f>S1608*H1608</f>
        <v>0</v>
      </c>
      <c r="AR1608" s="23" t="s">
        <v>244</v>
      </c>
      <c r="AT1608" s="23" t="s">
        <v>170</v>
      </c>
      <c r="AU1608" s="23" t="s">
        <v>87</v>
      </c>
      <c r="AY1608" s="23" t="s">
        <v>168</v>
      </c>
      <c r="BE1608" s="231">
        <f>IF(N1608="základní",J1608,0)</f>
        <v>0</v>
      </c>
      <c r="BF1608" s="231">
        <f>IF(N1608="snížená",J1608,0)</f>
        <v>0</v>
      </c>
      <c r="BG1608" s="231">
        <f>IF(N1608="zákl. přenesená",J1608,0)</f>
        <v>0</v>
      </c>
      <c r="BH1608" s="231">
        <f>IF(N1608="sníž. přenesená",J1608,0)</f>
        <v>0</v>
      </c>
      <c r="BI1608" s="231">
        <f>IF(N1608="nulová",J1608,0)</f>
        <v>0</v>
      </c>
      <c r="BJ1608" s="23" t="s">
        <v>24</v>
      </c>
      <c r="BK1608" s="231">
        <f>ROUND(I1608*H1608,2)</f>
        <v>0</v>
      </c>
      <c r="BL1608" s="23" t="s">
        <v>244</v>
      </c>
      <c r="BM1608" s="23" t="s">
        <v>2915</v>
      </c>
    </row>
    <row r="1609" s="1" customFormat="1" ht="38.25" customHeight="1">
      <c r="B1609" s="45"/>
      <c r="C1609" s="220" t="s">
        <v>2916</v>
      </c>
      <c r="D1609" s="220" t="s">
        <v>170</v>
      </c>
      <c r="E1609" s="221" t="s">
        <v>2917</v>
      </c>
      <c r="F1609" s="222" t="s">
        <v>2918</v>
      </c>
      <c r="G1609" s="223" t="s">
        <v>2919</v>
      </c>
      <c r="H1609" s="277"/>
      <c r="I1609" s="225"/>
      <c r="J1609" s="226">
        <f>ROUND(I1609*H1609,2)</f>
        <v>0</v>
      </c>
      <c r="K1609" s="222" t="s">
        <v>174</v>
      </c>
      <c r="L1609" s="71"/>
      <c r="M1609" s="227" t="s">
        <v>22</v>
      </c>
      <c r="N1609" s="228" t="s">
        <v>49</v>
      </c>
      <c r="O1609" s="46"/>
      <c r="P1609" s="229">
        <f>O1609*H1609</f>
        <v>0</v>
      </c>
      <c r="Q1609" s="229">
        <v>0</v>
      </c>
      <c r="R1609" s="229">
        <f>Q1609*H1609</f>
        <v>0</v>
      </c>
      <c r="S1609" s="229">
        <v>0</v>
      </c>
      <c r="T1609" s="230">
        <f>S1609*H1609</f>
        <v>0</v>
      </c>
      <c r="AR1609" s="23" t="s">
        <v>244</v>
      </c>
      <c r="AT1609" s="23" t="s">
        <v>170</v>
      </c>
      <c r="AU1609" s="23" t="s">
        <v>87</v>
      </c>
      <c r="AY1609" s="23" t="s">
        <v>168</v>
      </c>
      <c r="BE1609" s="231">
        <f>IF(N1609="základní",J1609,0)</f>
        <v>0</v>
      </c>
      <c r="BF1609" s="231">
        <f>IF(N1609="snížená",J1609,0)</f>
        <v>0</v>
      </c>
      <c r="BG1609" s="231">
        <f>IF(N1609="zákl. přenesená",J1609,0)</f>
        <v>0</v>
      </c>
      <c r="BH1609" s="231">
        <f>IF(N1609="sníž. přenesená",J1609,0)</f>
        <v>0</v>
      </c>
      <c r="BI1609" s="231">
        <f>IF(N1609="nulová",J1609,0)</f>
        <v>0</v>
      </c>
      <c r="BJ1609" s="23" t="s">
        <v>24</v>
      </c>
      <c r="BK1609" s="231">
        <f>ROUND(I1609*H1609,2)</f>
        <v>0</v>
      </c>
      <c r="BL1609" s="23" t="s">
        <v>244</v>
      </c>
      <c r="BM1609" s="23" t="s">
        <v>2920</v>
      </c>
    </row>
    <row r="1610" s="10" customFormat="1" ht="29.88" customHeight="1">
      <c r="B1610" s="204"/>
      <c r="C1610" s="205"/>
      <c r="D1610" s="206" t="s">
        <v>77</v>
      </c>
      <c r="E1610" s="218" t="s">
        <v>2921</v>
      </c>
      <c r="F1610" s="218" t="s">
        <v>2922</v>
      </c>
      <c r="G1610" s="205"/>
      <c r="H1610" s="205"/>
      <c r="I1610" s="208"/>
      <c r="J1610" s="219">
        <f>BK1610</f>
        <v>0</v>
      </c>
      <c r="K1610" s="205"/>
      <c r="L1610" s="210"/>
      <c r="M1610" s="211"/>
      <c r="N1610" s="212"/>
      <c r="O1610" s="212"/>
      <c r="P1610" s="213">
        <f>SUM(P1611:P1618)</f>
        <v>0</v>
      </c>
      <c r="Q1610" s="212"/>
      <c r="R1610" s="213">
        <f>SUM(R1611:R1618)</f>
        <v>0</v>
      </c>
      <c r="S1610" s="212"/>
      <c r="T1610" s="214">
        <f>SUM(T1611:T1618)</f>
        <v>0</v>
      </c>
      <c r="AR1610" s="215" t="s">
        <v>87</v>
      </c>
      <c r="AT1610" s="216" t="s">
        <v>77</v>
      </c>
      <c r="AU1610" s="216" t="s">
        <v>24</v>
      </c>
      <c r="AY1610" s="215" t="s">
        <v>168</v>
      </c>
      <c r="BK1610" s="217">
        <f>SUM(BK1611:BK1618)</f>
        <v>0</v>
      </c>
    </row>
    <row r="1611" s="1" customFormat="1" ht="25.5" customHeight="1">
      <c r="B1611" s="45"/>
      <c r="C1611" s="220" t="s">
        <v>2923</v>
      </c>
      <c r="D1611" s="220" t="s">
        <v>170</v>
      </c>
      <c r="E1611" s="221" t="s">
        <v>2924</v>
      </c>
      <c r="F1611" s="222" t="s">
        <v>2925</v>
      </c>
      <c r="G1611" s="223" t="s">
        <v>173</v>
      </c>
      <c r="H1611" s="224">
        <v>3</v>
      </c>
      <c r="I1611" s="225"/>
      <c r="J1611" s="226">
        <f>ROUND(I1611*H1611,2)</f>
        <v>0</v>
      </c>
      <c r="K1611" s="222" t="s">
        <v>22</v>
      </c>
      <c r="L1611" s="71"/>
      <c r="M1611" s="227" t="s">
        <v>22</v>
      </c>
      <c r="N1611" s="228" t="s">
        <v>49</v>
      </c>
      <c r="O1611" s="46"/>
      <c r="P1611" s="229">
        <f>O1611*H1611</f>
        <v>0</v>
      </c>
      <c r="Q1611" s="229">
        <v>0</v>
      </c>
      <c r="R1611" s="229">
        <f>Q1611*H1611</f>
        <v>0</v>
      </c>
      <c r="S1611" s="229">
        <v>0</v>
      </c>
      <c r="T1611" s="230">
        <f>S1611*H1611</f>
        <v>0</v>
      </c>
      <c r="AR1611" s="23" t="s">
        <v>244</v>
      </c>
      <c r="AT1611" s="23" t="s">
        <v>170</v>
      </c>
      <c r="AU1611" s="23" t="s">
        <v>87</v>
      </c>
      <c r="AY1611" s="23" t="s">
        <v>168</v>
      </c>
      <c r="BE1611" s="231">
        <f>IF(N1611="základní",J1611,0)</f>
        <v>0</v>
      </c>
      <c r="BF1611" s="231">
        <f>IF(N1611="snížená",J1611,0)</f>
        <v>0</v>
      </c>
      <c r="BG1611" s="231">
        <f>IF(N1611="zákl. přenesená",J1611,0)</f>
        <v>0</v>
      </c>
      <c r="BH1611" s="231">
        <f>IF(N1611="sníž. přenesená",J1611,0)</f>
        <v>0</v>
      </c>
      <c r="BI1611" s="231">
        <f>IF(N1611="nulová",J1611,0)</f>
        <v>0</v>
      </c>
      <c r="BJ1611" s="23" t="s">
        <v>24</v>
      </c>
      <c r="BK1611" s="231">
        <f>ROUND(I1611*H1611,2)</f>
        <v>0</v>
      </c>
      <c r="BL1611" s="23" t="s">
        <v>244</v>
      </c>
      <c r="BM1611" s="23" t="s">
        <v>2926</v>
      </c>
    </row>
    <row r="1612" s="1" customFormat="1" ht="25.5" customHeight="1">
      <c r="B1612" s="45"/>
      <c r="C1612" s="220" t="s">
        <v>2927</v>
      </c>
      <c r="D1612" s="220" t="s">
        <v>170</v>
      </c>
      <c r="E1612" s="221" t="s">
        <v>2928</v>
      </c>
      <c r="F1612" s="222" t="s">
        <v>2929</v>
      </c>
      <c r="G1612" s="223" t="s">
        <v>173</v>
      </c>
      <c r="H1612" s="224">
        <v>2</v>
      </c>
      <c r="I1612" s="225"/>
      <c r="J1612" s="226">
        <f>ROUND(I1612*H1612,2)</f>
        <v>0</v>
      </c>
      <c r="K1612" s="222" t="s">
        <v>22</v>
      </c>
      <c r="L1612" s="71"/>
      <c r="M1612" s="227" t="s">
        <v>22</v>
      </c>
      <c r="N1612" s="228" t="s">
        <v>49</v>
      </c>
      <c r="O1612" s="46"/>
      <c r="P1612" s="229">
        <f>O1612*H1612</f>
        <v>0</v>
      </c>
      <c r="Q1612" s="229">
        <v>0</v>
      </c>
      <c r="R1612" s="229">
        <f>Q1612*H1612</f>
        <v>0</v>
      </c>
      <c r="S1612" s="229">
        <v>0</v>
      </c>
      <c r="T1612" s="230">
        <f>S1612*H1612</f>
        <v>0</v>
      </c>
      <c r="AR1612" s="23" t="s">
        <v>244</v>
      </c>
      <c r="AT1612" s="23" t="s">
        <v>170</v>
      </c>
      <c r="AU1612" s="23" t="s">
        <v>87</v>
      </c>
      <c r="AY1612" s="23" t="s">
        <v>168</v>
      </c>
      <c r="BE1612" s="231">
        <f>IF(N1612="základní",J1612,0)</f>
        <v>0</v>
      </c>
      <c r="BF1612" s="231">
        <f>IF(N1612="snížená",J1612,0)</f>
        <v>0</v>
      </c>
      <c r="BG1612" s="231">
        <f>IF(N1612="zákl. přenesená",J1612,0)</f>
        <v>0</v>
      </c>
      <c r="BH1612" s="231">
        <f>IF(N1612="sníž. přenesená",J1612,0)</f>
        <v>0</v>
      </c>
      <c r="BI1612" s="231">
        <f>IF(N1612="nulová",J1612,0)</f>
        <v>0</v>
      </c>
      <c r="BJ1612" s="23" t="s">
        <v>24</v>
      </c>
      <c r="BK1612" s="231">
        <f>ROUND(I1612*H1612,2)</f>
        <v>0</v>
      </c>
      <c r="BL1612" s="23" t="s">
        <v>244</v>
      </c>
      <c r="BM1612" s="23" t="s">
        <v>2930</v>
      </c>
    </row>
    <row r="1613" s="1" customFormat="1" ht="25.5" customHeight="1">
      <c r="B1613" s="45"/>
      <c r="C1613" s="220" t="s">
        <v>2931</v>
      </c>
      <c r="D1613" s="220" t="s">
        <v>170</v>
      </c>
      <c r="E1613" s="221" t="s">
        <v>2932</v>
      </c>
      <c r="F1613" s="222" t="s">
        <v>2933</v>
      </c>
      <c r="G1613" s="223" t="s">
        <v>173</v>
      </c>
      <c r="H1613" s="224">
        <v>5</v>
      </c>
      <c r="I1613" s="225"/>
      <c r="J1613" s="226">
        <f>ROUND(I1613*H1613,2)</f>
        <v>0</v>
      </c>
      <c r="K1613" s="222" t="s">
        <v>22</v>
      </c>
      <c r="L1613" s="71"/>
      <c r="M1613" s="227" t="s">
        <v>22</v>
      </c>
      <c r="N1613" s="228" t="s">
        <v>49</v>
      </c>
      <c r="O1613" s="46"/>
      <c r="P1613" s="229">
        <f>O1613*H1613</f>
        <v>0</v>
      </c>
      <c r="Q1613" s="229">
        <v>0</v>
      </c>
      <c r="R1613" s="229">
        <f>Q1613*H1613</f>
        <v>0</v>
      </c>
      <c r="S1613" s="229">
        <v>0</v>
      </c>
      <c r="T1613" s="230">
        <f>S1613*H1613</f>
        <v>0</v>
      </c>
      <c r="AR1613" s="23" t="s">
        <v>244</v>
      </c>
      <c r="AT1613" s="23" t="s">
        <v>170</v>
      </c>
      <c r="AU1613" s="23" t="s">
        <v>87</v>
      </c>
      <c r="AY1613" s="23" t="s">
        <v>168</v>
      </c>
      <c r="BE1613" s="231">
        <f>IF(N1613="základní",J1613,0)</f>
        <v>0</v>
      </c>
      <c r="BF1613" s="231">
        <f>IF(N1613="snížená",J1613,0)</f>
        <v>0</v>
      </c>
      <c r="BG1613" s="231">
        <f>IF(N1613="zákl. přenesená",J1613,0)</f>
        <v>0</v>
      </c>
      <c r="BH1613" s="231">
        <f>IF(N1613="sníž. přenesená",J1613,0)</f>
        <v>0</v>
      </c>
      <c r="BI1613" s="231">
        <f>IF(N1613="nulová",J1613,0)</f>
        <v>0</v>
      </c>
      <c r="BJ1613" s="23" t="s">
        <v>24</v>
      </c>
      <c r="BK1613" s="231">
        <f>ROUND(I1613*H1613,2)</f>
        <v>0</v>
      </c>
      <c r="BL1613" s="23" t="s">
        <v>244</v>
      </c>
      <c r="BM1613" s="23" t="s">
        <v>2934</v>
      </c>
    </row>
    <row r="1614" s="1" customFormat="1" ht="25.5" customHeight="1">
      <c r="B1614" s="45"/>
      <c r="C1614" s="220" t="s">
        <v>2935</v>
      </c>
      <c r="D1614" s="220" t="s">
        <v>170</v>
      </c>
      <c r="E1614" s="221" t="s">
        <v>2936</v>
      </c>
      <c r="F1614" s="222" t="s">
        <v>2937</v>
      </c>
      <c r="G1614" s="223" t="s">
        <v>173</v>
      </c>
      <c r="H1614" s="224">
        <v>56</v>
      </c>
      <c r="I1614" s="225"/>
      <c r="J1614" s="226">
        <f>ROUND(I1614*H1614,2)</f>
        <v>0</v>
      </c>
      <c r="K1614" s="222" t="s">
        <v>22</v>
      </c>
      <c r="L1614" s="71"/>
      <c r="M1614" s="227" t="s">
        <v>22</v>
      </c>
      <c r="N1614" s="228" t="s">
        <v>49</v>
      </c>
      <c r="O1614" s="46"/>
      <c r="P1614" s="229">
        <f>O1614*H1614</f>
        <v>0</v>
      </c>
      <c r="Q1614" s="229">
        <v>0</v>
      </c>
      <c r="R1614" s="229">
        <f>Q1614*H1614</f>
        <v>0</v>
      </c>
      <c r="S1614" s="229">
        <v>0</v>
      </c>
      <c r="T1614" s="230">
        <f>S1614*H1614</f>
        <v>0</v>
      </c>
      <c r="AR1614" s="23" t="s">
        <v>244</v>
      </c>
      <c r="AT1614" s="23" t="s">
        <v>170</v>
      </c>
      <c r="AU1614" s="23" t="s">
        <v>87</v>
      </c>
      <c r="AY1614" s="23" t="s">
        <v>168</v>
      </c>
      <c r="BE1614" s="231">
        <f>IF(N1614="základní",J1614,0)</f>
        <v>0</v>
      </c>
      <c r="BF1614" s="231">
        <f>IF(N1614="snížená",J1614,0)</f>
        <v>0</v>
      </c>
      <c r="BG1614" s="231">
        <f>IF(N1614="zákl. přenesená",J1614,0)</f>
        <v>0</v>
      </c>
      <c r="BH1614" s="231">
        <f>IF(N1614="sníž. přenesená",J1614,0)</f>
        <v>0</v>
      </c>
      <c r="BI1614" s="231">
        <f>IF(N1614="nulová",J1614,0)</f>
        <v>0</v>
      </c>
      <c r="BJ1614" s="23" t="s">
        <v>24</v>
      </c>
      <c r="BK1614" s="231">
        <f>ROUND(I1614*H1614,2)</f>
        <v>0</v>
      </c>
      <c r="BL1614" s="23" t="s">
        <v>244</v>
      </c>
      <c r="BM1614" s="23" t="s">
        <v>2938</v>
      </c>
    </row>
    <row r="1615" s="11" customFormat="1">
      <c r="B1615" s="232"/>
      <c r="C1615" s="233"/>
      <c r="D1615" s="234" t="s">
        <v>185</v>
      </c>
      <c r="E1615" s="235" t="s">
        <v>22</v>
      </c>
      <c r="F1615" s="236" t="s">
        <v>2939</v>
      </c>
      <c r="G1615" s="233"/>
      <c r="H1615" s="237">
        <v>56</v>
      </c>
      <c r="I1615" s="238"/>
      <c r="J1615" s="233"/>
      <c r="K1615" s="233"/>
      <c r="L1615" s="239"/>
      <c r="M1615" s="240"/>
      <c r="N1615" s="241"/>
      <c r="O1615" s="241"/>
      <c r="P1615" s="241"/>
      <c r="Q1615" s="241"/>
      <c r="R1615" s="241"/>
      <c r="S1615" s="241"/>
      <c r="T1615" s="242"/>
      <c r="AT1615" s="243" t="s">
        <v>185</v>
      </c>
      <c r="AU1615" s="243" t="s">
        <v>87</v>
      </c>
      <c r="AV1615" s="11" t="s">
        <v>87</v>
      </c>
      <c r="AW1615" s="11" t="s">
        <v>41</v>
      </c>
      <c r="AX1615" s="11" t="s">
        <v>78</v>
      </c>
      <c r="AY1615" s="243" t="s">
        <v>168</v>
      </c>
    </row>
    <row r="1616" s="1" customFormat="1" ht="25.5" customHeight="1">
      <c r="B1616" s="45"/>
      <c r="C1616" s="220" t="s">
        <v>2940</v>
      </c>
      <c r="D1616" s="220" t="s">
        <v>170</v>
      </c>
      <c r="E1616" s="221" t="s">
        <v>2941</v>
      </c>
      <c r="F1616" s="222" t="s">
        <v>2942</v>
      </c>
      <c r="G1616" s="223" t="s">
        <v>173</v>
      </c>
      <c r="H1616" s="224">
        <v>17</v>
      </c>
      <c r="I1616" s="225"/>
      <c r="J1616" s="226">
        <f>ROUND(I1616*H1616,2)</f>
        <v>0</v>
      </c>
      <c r="K1616" s="222" t="s">
        <v>22</v>
      </c>
      <c r="L1616" s="71"/>
      <c r="M1616" s="227" t="s">
        <v>22</v>
      </c>
      <c r="N1616" s="228" t="s">
        <v>49</v>
      </c>
      <c r="O1616" s="46"/>
      <c r="P1616" s="229">
        <f>O1616*H1616</f>
        <v>0</v>
      </c>
      <c r="Q1616" s="229">
        <v>0</v>
      </c>
      <c r="R1616" s="229">
        <f>Q1616*H1616</f>
        <v>0</v>
      </c>
      <c r="S1616" s="229">
        <v>0</v>
      </c>
      <c r="T1616" s="230">
        <f>S1616*H1616</f>
        <v>0</v>
      </c>
      <c r="AR1616" s="23" t="s">
        <v>244</v>
      </c>
      <c r="AT1616" s="23" t="s">
        <v>170</v>
      </c>
      <c r="AU1616" s="23" t="s">
        <v>87</v>
      </c>
      <c r="AY1616" s="23" t="s">
        <v>168</v>
      </c>
      <c r="BE1616" s="231">
        <f>IF(N1616="základní",J1616,0)</f>
        <v>0</v>
      </c>
      <c r="BF1616" s="231">
        <f>IF(N1616="snížená",J1616,0)</f>
        <v>0</v>
      </c>
      <c r="BG1616" s="231">
        <f>IF(N1616="zákl. přenesená",J1616,0)</f>
        <v>0</v>
      </c>
      <c r="BH1616" s="231">
        <f>IF(N1616="sníž. přenesená",J1616,0)</f>
        <v>0</v>
      </c>
      <c r="BI1616" s="231">
        <f>IF(N1616="nulová",J1616,0)</f>
        <v>0</v>
      </c>
      <c r="BJ1616" s="23" t="s">
        <v>24</v>
      </c>
      <c r="BK1616" s="231">
        <f>ROUND(I1616*H1616,2)</f>
        <v>0</v>
      </c>
      <c r="BL1616" s="23" t="s">
        <v>244</v>
      </c>
      <c r="BM1616" s="23" t="s">
        <v>2943</v>
      </c>
    </row>
    <row r="1617" s="1" customFormat="1" ht="25.5" customHeight="1">
      <c r="B1617" s="45"/>
      <c r="C1617" s="220" t="s">
        <v>2944</v>
      </c>
      <c r="D1617" s="220" t="s">
        <v>170</v>
      </c>
      <c r="E1617" s="221" t="s">
        <v>2945</v>
      </c>
      <c r="F1617" s="222" t="s">
        <v>2946</v>
      </c>
      <c r="G1617" s="223" t="s">
        <v>173</v>
      </c>
      <c r="H1617" s="224">
        <v>8</v>
      </c>
      <c r="I1617" s="225"/>
      <c r="J1617" s="226">
        <f>ROUND(I1617*H1617,2)</f>
        <v>0</v>
      </c>
      <c r="K1617" s="222" t="s">
        <v>22</v>
      </c>
      <c r="L1617" s="71"/>
      <c r="M1617" s="227" t="s">
        <v>22</v>
      </c>
      <c r="N1617" s="228" t="s">
        <v>49</v>
      </c>
      <c r="O1617" s="46"/>
      <c r="P1617" s="229">
        <f>O1617*H1617</f>
        <v>0</v>
      </c>
      <c r="Q1617" s="229">
        <v>0</v>
      </c>
      <c r="R1617" s="229">
        <f>Q1617*H1617</f>
        <v>0</v>
      </c>
      <c r="S1617" s="229">
        <v>0</v>
      </c>
      <c r="T1617" s="230">
        <f>S1617*H1617</f>
        <v>0</v>
      </c>
      <c r="AR1617" s="23" t="s">
        <v>244</v>
      </c>
      <c r="AT1617" s="23" t="s">
        <v>170</v>
      </c>
      <c r="AU1617" s="23" t="s">
        <v>87</v>
      </c>
      <c r="AY1617" s="23" t="s">
        <v>168</v>
      </c>
      <c r="BE1617" s="231">
        <f>IF(N1617="základní",J1617,0)</f>
        <v>0</v>
      </c>
      <c r="BF1617" s="231">
        <f>IF(N1617="snížená",J1617,0)</f>
        <v>0</v>
      </c>
      <c r="BG1617" s="231">
        <f>IF(N1617="zákl. přenesená",J1617,0)</f>
        <v>0</v>
      </c>
      <c r="BH1617" s="231">
        <f>IF(N1617="sníž. přenesená",J1617,0)</f>
        <v>0</v>
      </c>
      <c r="BI1617" s="231">
        <f>IF(N1617="nulová",J1617,0)</f>
        <v>0</v>
      </c>
      <c r="BJ1617" s="23" t="s">
        <v>24</v>
      </c>
      <c r="BK1617" s="231">
        <f>ROUND(I1617*H1617,2)</f>
        <v>0</v>
      </c>
      <c r="BL1617" s="23" t="s">
        <v>244</v>
      </c>
      <c r="BM1617" s="23" t="s">
        <v>2947</v>
      </c>
    </row>
    <row r="1618" s="1" customFormat="1" ht="25.5" customHeight="1">
      <c r="B1618" s="45"/>
      <c r="C1618" s="220" t="s">
        <v>2948</v>
      </c>
      <c r="D1618" s="220" t="s">
        <v>170</v>
      </c>
      <c r="E1618" s="221" t="s">
        <v>2949</v>
      </c>
      <c r="F1618" s="222" t="s">
        <v>2950</v>
      </c>
      <c r="G1618" s="223" t="s">
        <v>252</v>
      </c>
      <c r="H1618" s="224">
        <v>1</v>
      </c>
      <c r="I1618" s="225"/>
      <c r="J1618" s="226">
        <f>ROUND(I1618*H1618,2)</f>
        <v>0</v>
      </c>
      <c r="K1618" s="222" t="s">
        <v>22</v>
      </c>
      <c r="L1618" s="71"/>
      <c r="M1618" s="227" t="s">
        <v>22</v>
      </c>
      <c r="N1618" s="228" t="s">
        <v>49</v>
      </c>
      <c r="O1618" s="46"/>
      <c r="P1618" s="229">
        <f>O1618*H1618</f>
        <v>0</v>
      </c>
      <c r="Q1618" s="229">
        <v>0</v>
      </c>
      <c r="R1618" s="229">
        <f>Q1618*H1618</f>
        <v>0</v>
      </c>
      <c r="S1618" s="229">
        <v>0</v>
      </c>
      <c r="T1618" s="230">
        <f>S1618*H1618</f>
        <v>0</v>
      </c>
      <c r="AR1618" s="23" t="s">
        <v>244</v>
      </c>
      <c r="AT1618" s="23" t="s">
        <v>170</v>
      </c>
      <c r="AU1618" s="23" t="s">
        <v>87</v>
      </c>
      <c r="AY1618" s="23" t="s">
        <v>168</v>
      </c>
      <c r="BE1618" s="231">
        <f>IF(N1618="základní",J1618,0)</f>
        <v>0</v>
      </c>
      <c r="BF1618" s="231">
        <f>IF(N1618="snížená",J1618,0)</f>
        <v>0</v>
      </c>
      <c r="BG1618" s="231">
        <f>IF(N1618="zákl. přenesená",J1618,0)</f>
        <v>0</v>
      </c>
      <c r="BH1618" s="231">
        <f>IF(N1618="sníž. přenesená",J1618,0)</f>
        <v>0</v>
      </c>
      <c r="BI1618" s="231">
        <f>IF(N1618="nulová",J1618,0)</f>
        <v>0</v>
      </c>
      <c r="BJ1618" s="23" t="s">
        <v>24</v>
      </c>
      <c r="BK1618" s="231">
        <f>ROUND(I1618*H1618,2)</f>
        <v>0</v>
      </c>
      <c r="BL1618" s="23" t="s">
        <v>244</v>
      </c>
      <c r="BM1618" s="23" t="s">
        <v>2951</v>
      </c>
    </row>
    <row r="1619" s="10" customFormat="1" ht="29.88" customHeight="1">
      <c r="B1619" s="204"/>
      <c r="C1619" s="205"/>
      <c r="D1619" s="206" t="s">
        <v>77</v>
      </c>
      <c r="E1619" s="218" t="s">
        <v>2952</v>
      </c>
      <c r="F1619" s="218" t="s">
        <v>2953</v>
      </c>
      <c r="G1619" s="205"/>
      <c r="H1619" s="205"/>
      <c r="I1619" s="208"/>
      <c r="J1619" s="219">
        <f>BK1619</f>
        <v>0</v>
      </c>
      <c r="K1619" s="205"/>
      <c r="L1619" s="210"/>
      <c r="M1619" s="211"/>
      <c r="N1619" s="212"/>
      <c r="O1619" s="212"/>
      <c r="P1619" s="213">
        <f>SUM(P1620:P1680)</f>
        <v>0</v>
      </c>
      <c r="Q1619" s="212"/>
      <c r="R1619" s="213">
        <f>SUM(R1620:R1680)</f>
        <v>16.422658170000002</v>
      </c>
      <c r="S1619" s="212"/>
      <c r="T1619" s="214">
        <f>SUM(T1620:T1680)</f>
        <v>0</v>
      </c>
      <c r="AR1619" s="215" t="s">
        <v>87</v>
      </c>
      <c r="AT1619" s="216" t="s">
        <v>77</v>
      </c>
      <c r="AU1619" s="216" t="s">
        <v>24</v>
      </c>
      <c r="AY1619" s="215" t="s">
        <v>168</v>
      </c>
      <c r="BK1619" s="217">
        <f>SUM(BK1620:BK1680)</f>
        <v>0</v>
      </c>
    </row>
    <row r="1620" s="1" customFormat="1" ht="16.5" customHeight="1">
      <c r="B1620" s="45"/>
      <c r="C1620" s="220" t="s">
        <v>2954</v>
      </c>
      <c r="D1620" s="220" t="s">
        <v>170</v>
      </c>
      <c r="E1620" s="221" t="s">
        <v>2955</v>
      </c>
      <c r="F1620" s="222" t="s">
        <v>2956</v>
      </c>
      <c r="G1620" s="223" t="s">
        <v>350</v>
      </c>
      <c r="H1620" s="224">
        <v>265.85500000000002</v>
      </c>
      <c r="I1620" s="225"/>
      <c r="J1620" s="226">
        <f>ROUND(I1620*H1620,2)</f>
        <v>0</v>
      </c>
      <c r="K1620" s="222" t="s">
        <v>174</v>
      </c>
      <c r="L1620" s="71"/>
      <c r="M1620" s="227" t="s">
        <v>22</v>
      </c>
      <c r="N1620" s="228" t="s">
        <v>49</v>
      </c>
      <c r="O1620" s="46"/>
      <c r="P1620" s="229">
        <f>O1620*H1620</f>
        <v>0</v>
      </c>
      <c r="Q1620" s="229">
        <v>0.00027999999999999998</v>
      </c>
      <c r="R1620" s="229">
        <f>Q1620*H1620</f>
        <v>0.074439400000000003</v>
      </c>
      <c r="S1620" s="229">
        <v>0</v>
      </c>
      <c r="T1620" s="230">
        <f>S1620*H1620</f>
        <v>0</v>
      </c>
      <c r="AR1620" s="23" t="s">
        <v>244</v>
      </c>
      <c r="AT1620" s="23" t="s">
        <v>170</v>
      </c>
      <c r="AU1620" s="23" t="s">
        <v>87</v>
      </c>
      <c r="AY1620" s="23" t="s">
        <v>168</v>
      </c>
      <c r="BE1620" s="231">
        <f>IF(N1620="základní",J1620,0)</f>
        <v>0</v>
      </c>
      <c r="BF1620" s="231">
        <f>IF(N1620="snížená",J1620,0)</f>
        <v>0</v>
      </c>
      <c r="BG1620" s="231">
        <f>IF(N1620="zákl. přenesená",J1620,0)</f>
        <v>0</v>
      </c>
      <c r="BH1620" s="231">
        <f>IF(N1620="sníž. přenesená",J1620,0)</f>
        <v>0</v>
      </c>
      <c r="BI1620" s="231">
        <f>IF(N1620="nulová",J1620,0)</f>
        <v>0</v>
      </c>
      <c r="BJ1620" s="23" t="s">
        <v>24</v>
      </c>
      <c r="BK1620" s="231">
        <f>ROUND(I1620*H1620,2)</f>
        <v>0</v>
      </c>
      <c r="BL1620" s="23" t="s">
        <v>244</v>
      </c>
      <c r="BM1620" s="23" t="s">
        <v>2957</v>
      </c>
    </row>
    <row r="1621" s="12" customFormat="1">
      <c r="B1621" s="244"/>
      <c r="C1621" s="245"/>
      <c r="D1621" s="234" t="s">
        <v>185</v>
      </c>
      <c r="E1621" s="246" t="s">
        <v>22</v>
      </c>
      <c r="F1621" s="247" t="s">
        <v>361</v>
      </c>
      <c r="G1621" s="245"/>
      <c r="H1621" s="246" t="s">
        <v>22</v>
      </c>
      <c r="I1621" s="248"/>
      <c r="J1621" s="245"/>
      <c r="K1621" s="245"/>
      <c r="L1621" s="249"/>
      <c r="M1621" s="250"/>
      <c r="N1621" s="251"/>
      <c r="O1621" s="251"/>
      <c r="P1621" s="251"/>
      <c r="Q1621" s="251"/>
      <c r="R1621" s="251"/>
      <c r="S1621" s="251"/>
      <c r="T1621" s="252"/>
      <c r="AT1621" s="253" t="s">
        <v>185</v>
      </c>
      <c r="AU1621" s="253" t="s">
        <v>87</v>
      </c>
      <c r="AV1621" s="12" t="s">
        <v>24</v>
      </c>
      <c r="AW1621" s="12" t="s">
        <v>41</v>
      </c>
      <c r="AX1621" s="12" t="s">
        <v>78</v>
      </c>
      <c r="AY1621" s="253" t="s">
        <v>168</v>
      </c>
    </row>
    <row r="1622" s="12" customFormat="1">
      <c r="B1622" s="244"/>
      <c r="C1622" s="245"/>
      <c r="D1622" s="234" t="s">
        <v>185</v>
      </c>
      <c r="E1622" s="246" t="s">
        <v>22</v>
      </c>
      <c r="F1622" s="247" t="s">
        <v>812</v>
      </c>
      <c r="G1622" s="245"/>
      <c r="H1622" s="246" t="s">
        <v>22</v>
      </c>
      <c r="I1622" s="248"/>
      <c r="J1622" s="245"/>
      <c r="K1622" s="245"/>
      <c r="L1622" s="249"/>
      <c r="M1622" s="250"/>
      <c r="N1622" s="251"/>
      <c r="O1622" s="251"/>
      <c r="P1622" s="251"/>
      <c r="Q1622" s="251"/>
      <c r="R1622" s="251"/>
      <c r="S1622" s="251"/>
      <c r="T1622" s="252"/>
      <c r="AT1622" s="253" t="s">
        <v>185</v>
      </c>
      <c r="AU1622" s="253" t="s">
        <v>87</v>
      </c>
      <c r="AV1622" s="12" t="s">
        <v>24</v>
      </c>
      <c r="AW1622" s="12" t="s">
        <v>41</v>
      </c>
      <c r="AX1622" s="12" t="s">
        <v>78</v>
      </c>
      <c r="AY1622" s="253" t="s">
        <v>168</v>
      </c>
    </row>
    <row r="1623" s="11" customFormat="1">
      <c r="B1623" s="232"/>
      <c r="C1623" s="233"/>
      <c r="D1623" s="234" t="s">
        <v>185</v>
      </c>
      <c r="E1623" s="235" t="s">
        <v>22</v>
      </c>
      <c r="F1623" s="236" t="s">
        <v>2958</v>
      </c>
      <c r="G1623" s="233"/>
      <c r="H1623" s="237">
        <v>40.424999999999997</v>
      </c>
      <c r="I1623" s="238"/>
      <c r="J1623" s="233"/>
      <c r="K1623" s="233"/>
      <c r="L1623" s="239"/>
      <c r="M1623" s="240"/>
      <c r="N1623" s="241"/>
      <c r="O1623" s="241"/>
      <c r="P1623" s="241"/>
      <c r="Q1623" s="241"/>
      <c r="R1623" s="241"/>
      <c r="S1623" s="241"/>
      <c r="T1623" s="242"/>
      <c r="AT1623" s="243" t="s">
        <v>185</v>
      </c>
      <c r="AU1623" s="243" t="s">
        <v>87</v>
      </c>
      <c r="AV1623" s="11" t="s">
        <v>87</v>
      </c>
      <c r="AW1623" s="11" t="s">
        <v>41</v>
      </c>
      <c r="AX1623" s="11" t="s">
        <v>78</v>
      </c>
      <c r="AY1623" s="243" t="s">
        <v>168</v>
      </c>
    </row>
    <row r="1624" s="11" customFormat="1">
      <c r="B1624" s="232"/>
      <c r="C1624" s="233"/>
      <c r="D1624" s="234" t="s">
        <v>185</v>
      </c>
      <c r="E1624" s="235" t="s">
        <v>22</v>
      </c>
      <c r="F1624" s="236" t="s">
        <v>2959</v>
      </c>
      <c r="G1624" s="233"/>
      <c r="H1624" s="237">
        <v>5.5</v>
      </c>
      <c r="I1624" s="238"/>
      <c r="J1624" s="233"/>
      <c r="K1624" s="233"/>
      <c r="L1624" s="239"/>
      <c r="M1624" s="240"/>
      <c r="N1624" s="241"/>
      <c r="O1624" s="241"/>
      <c r="P1624" s="241"/>
      <c r="Q1624" s="241"/>
      <c r="R1624" s="241"/>
      <c r="S1624" s="241"/>
      <c r="T1624" s="242"/>
      <c r="AT1624" s="243" t="s">
        <v>185</v>
      </c>
      <c r="AU1624" s="243" t="s">
        <v>87</v>
      </c>
      <c r="AV1624" s="11" t="s">
        <v>87</v>
      </c>
      <c r="AW1624" s="11" t="s">
        <v>41</v>
      </c>
      <c r="AX1624" s="11" t="s">
        <v>78</v>
      </c>
      <c r="AY1624" s="243" t="s">
        <v>168</v>
      </c>
    </row>
    <row r="1625" s="12" customFormat="1">
      <c r="B1625" s="244"/>
      <c r="C1625" s="245"/>
      <c r="D1625" s="234" t="s">
        <v>185</v>
      </c>
      <c r="E1625" s="246" t="s">
        <v>22</v>
      </c>
      <c r="F1625" s="247" t="s">
        <v>843</v>
      </c>
      <c r="G1625" s="245"/>
      <c r="H1625" s="246" t="s">
        <v>22</v>
      </c>
      <c r="I1625" s="248"/>
      <c r="J1625" s="245"/>
      <c r="K1625" s="245"/>
      <c r="L1625" s="249"/>
      <c r="M1625" s="250"/>
      <c r="N1625" s="251"/>
      <c r="O1625" s="251"/>
      <c r="P1625" s="251"/>
      <c r="Q1625" s="251"/>
      <c r="R1625" s="251"/>
      <c r="S1625" s="251"/>
      <c r="T1625" s="252"/>
      <c r="AT1625" s="253" t="s">
        <v>185</v>
      </c>
      <c r="AU1625" s="253" t="s">
        <v>87</v>
      </c>
      <c r="AV1625" s="12" t="s">
        <v>24</v>
      </c>
      <c r="AW1625" s="12" t="s">
        <v>41</v>
      </c>
      <c r="AX1625" s="12" t="s">
        <v>78</v>
      </c>
      <c r="AY1625" s="253" t="s">
        <v>168</v>
      </c>
    </row>
    <row r="1626" s="11" customFormat="1">
      <c r="B1626" s="232"/>
      <c r="C1626" s="233"/>
      <c r="D1626" s="234" t="s">
        <v>185</v>
      </c>
      <c r="E1626" s="235" t="s">
        <v>22</v>
      </c>
      <c r="F1626" s="236" t="s">
        <v>2960</v>
      </c>
      <c r="G1626" s="233"/>
      <c r="H1626" s="237">
        <v>5.8099999999999996</v>
      </c>
      <c r="I1626" s="238"/>
      <c r="J1626" s="233"/>
      <c r="K1626" s="233"/>
      <c r="L1626" s="239"/>
      <c r="M1626" s="240"/>
      <c r="N1626" s="241"/>
      <c r="O1626" s="241"/>
      <c r="P1626" s="241"/>
      <c r="Q1626" s="241"/>
      <c r="R1626" s="241"/>
      <c r="S1626" s="241"/>
      <c r="T1626" s="242"/>
      <c r="AT1626" s="243" t="s">
        <v>185</v>
      </c>
      <c r="AU1626" s="243" t="s">
        <v>87</v>
      </c>
      <c r="AV1626" s="11" t="s">
        <v>87</v>
      </c>
      <c r="AW1626" s="11" t="s">
        <v>41</v>
      </c>
      <c r="AX1626" s="11" t="s">
        <v>78</v>
      </c>
      <c r="AY1626" s="243" t="s">
        <v>168</v>
      </c>
    </row>
    <row r="1627" s="12" customFormat="1">
      <c r="B1627" s="244"/>
      <c r="C1627" s="245"/>
      <c r="D1627" s="234" t="s">
        <v>185</v>
      </c>
      <c r="E1627" s="246" t="s">
        <v>22</v>
      </c>
      <c r="F1627" s="247" t="s">
        <v>821</v>
      </c>
      <c r="G1627" s="245"/>
      <c r="H1627" s="246" t="s">
        <v>22</v>
      </c>
      <c r="I1627" s="248"/>
      <c r="J1627" s="245"/>
      <c r="K1627" s="245"/>
      <c r="L1627" s="249"/>
      <c r="M1627" s="250"/>
      <c r="N1627" s="251"/>
      <c r="O1627" s="251"/>
      <c r="P1627" s="251"/>
      <c r="Q1627" s="251"/>
      <c r="R1627" s="251"/>
      <c r="S1627" s="251"/>
      <c r="T1627" s="252"/>
      <c r="AT1627" s="253" t="s">
        <v>185</v>
      </c>
      <c r="AU1627" s="253" t="s">
        <v>87</v>
      </c>
      <c r="AV1627" s="12" t="s">
        <v>24</v>
      </c>
      <c r="AW1627" s="12" t="s">
        <v>41</v>
      </c>
      <c r="AX1627" s="12" t="s">
        <v>78</v>
      </c>
      <c r="AY1627" s="253" t="s">
        <v>168</v>
      </c>
    </row>
    <row r="1628" s="11" customFormat="1">
      <c r="B1628" s="232"/>
      <c r="C1628" s="233"/>
      <c r="D1628" s="234" t="s">
        <v>185</v>
      </c>
      <c r="E1628" s="235" t="s">
        <v>22</v>
      </c>
      <c r="F1628" s="236" t="s">
        <v>2961</v>
      </c>
      <c r="G1628" s="233"/>
      <c r="H1628" s="237">
        <v>32.299999999999997</v>
      </c>
      <c r="I1628" s="238"/>
      <c r="J1628" s="233"/>
      <c r="K1628" s="233"/>
      <c r="L1628" s="239"/>
      <c r="M1628" s="240"/>
      <c r="N1628" s="241"/>
      <c r="O1628" s="241"/>
      <c r="P1628" s="241"/>
      <c r="Q1628" s="241"/>
      <c r="R1628" s="241"/>
      <c r="S1628" s="241"/>
      <c r="T1628" s="242"/>
      <c r="AT1628" s="243" t="s">
        <v>185</v>
      </c>
      <c r="AU1628" s="243" t="s">
        <v>87</v>
      </c>
      <c r="AV1628" s="11" t="s">
        <v>87</v>
      </c>
      <c r="AW1628" s="11" t="s">
        <v>41</v>
      </c>
      <c r="AX1628" s="11" t="s">
        <v>78</v>
      </c>
      <c r="AY1628" s="243" t="s">
        <v>168</v>
      </c>
    </row>
    <row r="1629" s="12" customFormat="1">
      <c r="B1629" s="244"/>
      <c r="C1629" s="245"/>
      <c r="D1629" s="234" t="s">
        <v>185</v>
      </c>
      <c r="E1629" s="246" t="s">
        <v>22</v>
      </c>
      <c r="F1629" s="247" t="s">
        <v>816</v>
      </c>
      <c r="G1629" s="245"/>
      <c r="H1629" s="246" t="s">
        <v>22</v>
      </c>
      <c r="I1629" s="248"/>
      <c r="J1629" s="245"/>
      <c r="K1629" s="245"/>
      <c r="L1629" s="249"/>
      <c r="M1629" s="250"/>
      <c r="N1629" s="251"/>
      <c r="O1629" s="251"/>
      <c r="P1629" s="251"/>
      <c r="Q1629" s="251"/>
      <c r="R1629" s="251"/>
      <c r="S1629" s="251"/>
      <c r="T1629" s="252"/>
      <c r="AT1629" s="253" t="s">
        <v>185</v>
      </c>
      <c r="AU1629" s="253" t="s">
        <v>87</v>
      </c>
      <c r="AV1629" s="12" t="s">
        <v>24</v>
      </c>
      <c r="AW1629" s="12" t="s">
        <v>41</v>
      </c>
      <c r="AX1629" s="12" t="s">
        <v>78</v>
      </c>
      <c r="AY1629" s="253" t="s">
        <v>168</v>
      </c>
    </row>
    <row r="1630" s="11" customFormat="1">
      <c r="B1630" s="232"/>
      <c r="C1630" s="233"/>
      <c r="D1630" s="234" t="s">
        <v>185</v>
      </c>
      <c r="E1630" s="235" t="s">
        <v>22</v>
      </c>
      <c r="F1630" s="236" t="s">
        <v>2962</v>
      </c>
      <c r="G1630" s="233"/>
      <c r="H1630" s="237">
        <v>25.199999999999999</v>
      </c>
      <c r="I1630" s="238"/>
      <c r="J1630" s="233"/>
      <c r="K1630" s="233"/>
      <c r="L1630" s="239"/>
      <c r="M1630" s="240"/>
      <c r="N1630" s="241"/>
      <c r="O1630" s="241"/>
      <c r="P1630" s="241"/>
      <c r="Q1630" s="241"/>
      <c r="R1630" s="241"/>
      <c r="S1630" s="241"/>
      <c r="T1630" s="242"/>
      <c r="AT1630" s="243" t="s">
        <v>185</v>
      </c>
      <c r="AU1630" s="243" t="s">
        <v>87</v>
      </c>
      <c r="AV1630" s="11" t="s">
        <v>87</v>
      </c>
      <c r="AW1630" s="11" t="s">
        <v>41</v>
      </c>
      <c r="AX1630" s="11" t="s">
        <v>78</v>
      </c>
      <c r="AY1630" s="243" t="s">
        <v>168</v>
      </c>
    </row>
    <row r="1631" s="12" customFormat="1">
      <c r="B1631" s="244"/>
      <c r="C1631" s="245"/>
      <c r="D1631" s="234" t="s">
        <v>185</v>
      </c>
      <c r="E1631" s="246" t="s">
        <v>22</v>
      </c>
      <c r="F1631" s="247" t="s">
        <v>933</v>
      </c>
      <c r="G1631" s="245"/>
      <c r="H1631" s="246" t="s">
        <v>22</v>
      </c>
      <c r="I1631" s="248"/>
      <c r="J1631" s="245"/>
      <c r="K1631" s="245"/>
      <c r="L1631" s="249"/>
      <c r="M1631" s="250"/>
      <c r="N1631" s="251"/>
      <c r="O1631" s="251"/>
      <c r="P1631" s="251"/>
      <c r="Q1631" s="251"/>
      <c r="R1631" s="251"/>
      <c r="S1631" s="251"/>
      <c r="T1631" s="252"/>
      <c r="AT1631" s="253" t="s">
        <v>185</v>
      </c>
      <c r="AU1631" s="253" t="s">
        <v>87</v>
      </c>
      <c r="AV1631" s="12" t="s">
        <v>24</v>
      </c>
      <c r="AW1631" s="12" t="s">
        <v>41</v>
      </c>
      <c r="AX1631" s="12" t="s">
        <v>78</v>
      </c>
      <c r="AY1631" s="253" t="s">
        <v>168</v>
      </c>
    </row>
    <row r="1632" s="12" customFormat="1">
      <c r="B1632" s="244"/>
      <c r="C1632" s="245"/>
      <c r="D1632" s="234" t="s">
        <v>185</v>
      </c>
      <c r="E1632" s="246" t="s">
        <v>22</v>
      </c>
      <c r="F1632" s="247" t="s">
        <v>845</v>
      </c>
      <c r="G1632" s="245"/>
      <c r="H1632" s="246" t="s">
        <v>22</v>
      </c>
      <c r="I1632" s="248"/>
      <c r="J1632" s="245"/>
      <c r="K1632" s="245"/>
      <c r="L1632" s="249"/>
      <c r="M1632" s="250"/>
      <c r="N1632" s="251"/>
      <c r="O1632" s="251"/>
      <c r="P1632" s="251"/>
      <c r="Q1632" s="251"/>
      <c r="R1632" s="251"/>
      <c r="S1632" s="251"/>
      <c r="T1632" s="252"/>
      <c r="AT1632" s="253" t="s">
        <v>185</v>
      </c>
      <c r="AU1632" s="253" t="s">
        <v>87</v>
      </c>
      <c r="AV1632" s="12" t="s">
        <v>24</v>
      </c>
      <c r="AW1632" s="12" t="s">
        <v>41</v>
      </c>
      <c r="AX1632" s="12" t="s">
        <v>78</v>
      </c>
      <c r="AY1632" s="253" t="s">
        <v>168</v>
      </c>
    </row>
    <row r="1633" s="11" customFormat="1">
      <c r="B1633" s="232"/>
      <c r="C1633" s="233"/>
      <c r="D1633" s="234" t="s">
        <v>185</v>
      </c>
      <c r="E1633" s="235" t="s">
        <v>22</v>
      </c>
      <c r="F1633" s="236" t="s">
        <v>2963</v>
      </c>
      <c r="G1633" s="233"/>
      <c r="H1633" s="237">
        <v>20.800000000000001</v>
      </c>
      <c r="I1633" s="238"/>
      <c r="J1633" s="233"/>
      <c r="K1633" s="233"/>
      <c r="L1633" s="239"/>
      <c r="M1633" s="240"/>
      <c r="N1633" s="241"/>
      <c r="O1633" s="241"/>
      <c r="P1633" s="241"/>
      <c r="Q1633" s="241"/>
      <c r="R1633" s="241"/>
      <c r="S1633" s="241"/>
      <c r="T1633" s="242"/>
      <c r="AT1633" s="243" t="s">
        <v>185</v>
      </c>
      <c r="AU1633" s="243" t="s">
        <v>87</v>
      </c>
      <c r="AV1633" s="11" t="s">
        <v>87</v>
      </c>
      <c r="AW1633" s="11" t="s">
        <v>41</v>
      </c>
      <c r="AX1633" s="11" t="s">
        <v>78</v>
      </c>
      <c r="AY1633" s="243" t="s">
        <v>168</v>
      </c>
    </row>
    <row r="1634" s="12" customFormat="1">
      <c r="B1634" s="244"/>
      <c r="C1634" s="245"/>
      <c r="D1634" s="234" t="s">
        <v>185</v>
      </c>
      <c r="E1634" s="246" t="s">
        <v>22</v>
      </c>
      <c r="F1634" s="247" t="s">
        <v>2964</v>
      </c>
      <c r="G1634" s="245"/>
      <c r="H1634" s="246" t="s">
        <v>22</v>
      </c>
      <c r="I1634" s="248"/>
      <c r="J1634" s="245"/>
      <c r="K1634" s="245"/>
      <c r="L1634" s="249"/>
      <c r="M1634" s="250"/>
      <c r="N1634" s="251"/>
      <c r="O1634" s="251"/>
      <c r="P1634" s="251"/>
      <c r="Q1634" s="251"/>
      <c r="R1634" s="251"/>
      <c r="S1634" s="251"/>
      <c r="T1634" s="252"/>
      <c r="AT1634" s="253" t="s">
        <v>185</v>
      </c>
      <c r="AU1634" s="253" t="s">
        <v>87</v>
      </c>
      <c r="AV1634" s="12" t="s">
        <v>24</v>
      </c>
      <c r="AW1634" s="12" t="s">
        <v>41</v>
      </c>
      <c r="AX1634" s="12" t="s">
        <v>78</v>
      </c>
      <c r="AY1634" s="253" t="s">
        <v>168</v>
      </c>
    </row>
    <row r="1635" s="11" customFormat="1">
      <c r="B1635" s="232"/>
      <c r="C1635" s="233"/>
      <c r="D1635" s="234" t="s">
        <v>185</v>
      </c>
      <c r="E1635" s="235" t="s">
        <v>22</v>
      </c>
      <c r="F1635" s="236" t="s">
        <v>2965</v>
      </c>
      <c r="G1635" s="233"/>
      <c r="H1635" s="237">
        <v>8.1999999999999993</v>
      </c>
      <c r="I1635" s="238"/>
      <c r="J1635" s="233"/>
      <c r="K1635" s="233"/>
      <c r="L1635" s="239"/>
      <c r="M1635" s="240"/>
      <c r="N1635" s="241"/>
      <c r="O1635" s="241"/>
      <c r="P1635" s="241"/>
      <c r="Q1635" s="241"/>
      <c r="R1635" s="241"/>
      <c r="S1635" s="241"/>
      <c r="T1635" s="242"/>
      <c r="AT1635" s="243" t="s">
        <v>185</v>
      </c>
      <c r="AU1635" s="243" t="s">
        <v>87</v>
      </c>
      <c r="AV1635" s="11" t="s">
        <v>87</v>
      </c>
      <c r="AW1635" s="11" t="s">
        <v>41</v>
      </c>
      <c r="AX1635" s="11" t="s">
        <v>78</v>
      </c>
      <c r="AY1635" s="243" t="s">
        <v>168</v>
      </c>
    </row>
    <row r="1636" s="12" customFormat="1">
      <c r="B1636" s="244"/>
      <c r="C1636" s="245"/>
      <c r="D1636" s="234" t="s">
        <v>185</v>
      </c>
      <c r="E1636" s="246" t="s">
        <v>22</v>
      </c>
      <c r="F1636" s="247" t="s">
        <v>847</v>
      </c>
      <c r="G1636" s="245"/>
      <c r="H1636" s="246" t="s">
        <v>22</v>
      </c>
      <c r="I1636" s="248"/>
      <c r="J1636" s="245"/>
      <c r="K1636" s="245"/>
      <c r="L1636" s="249"/>
      <c r="M1636" s="250"/>
      <c r="N1636" s="251"/>
      <c r="O1636" s="251"/>
      <c r="P1636" s="251"/>
      <c r="Q1636" s="251"/>
      <c r="R1636" s="251"/>
      <c r="S1636" s="251"/>
      <c r="T1636" s="252"/>
      <c r="AT1636" s="253" t="s">
        <v>185</v>
      </c>
      <c r="AU1636" s="253" t="s">
        <v>87</v>
      </c>
      <c r="AV1636" s="12" t="s">
        <v>24</v>
      </c>
      <c r="AW1636" s="12" t="s">
        <v>41</v>
      </c>
      <c r="AX1636" s="12" t="s">
        <v>78</v>
      </c>
      <c r="AY1636" s="253" t="s">
        <v>168</v>
      </c>
    </row>
    <row r="1637" s="11" customFormat="1">
      <c r="B1637" s="232"/>
      <c r="C1637" s="233"/>
      <c r="D1637" s="234" t="s">
        <v>185</v>
      </c>
      <c r="E1637" s="235" t="s">
        <v>22</v>
      </c>
      <c r="F1637" s="236" t="s">
        <v>2966</v>
      </c>
      <c r="G1637" s="233"/>
      <c r="H1637" s="237">
        <v>29</v>
      </c>
      <c r="I1637" s="238"/>
      <c r="J1637" s="233"/>
      <c r="K1637" s="233"/>
      <c r="L1637" s="239"/>
      <c r="M1637" s="240"/>
      <c r="N1637" s="241"/>
      <c r="O1637" s="241"/>
      <c r="P1637" s="241"/>
      <c r="Q1637" s="241"/>
      <c r="R1637" s="241"/>
      <c r="S1637" s="241"/>
      <c r="T1637" s="242"/>
      <c r="AT1637" s="243" t="s">
        <v>185</v>
      </c>
      <c r="AU1637" s="243" t="s">
        <v>87</v>
      </c>
      <c r="AV1637" s="11" t="s">
        <v>87</v>
      </c>
      <c r="AW1637" s="11" t="s">
        <v>41</v>
      </c>
      <c r="AX1637" s="11" t="s">
        <v>78</v>
      </c>
      <c r="AY1637" s="243" t="s">
        <v>168</v>
      </c>
    </row>
    <row r="1638" s="12" customFormat="1">
      <c r="B1638" s="244"/>
      <c r="C1638" s="245"/>
      <c r="D1638" s="234" t="s">
        <v>185</v>
      </c>
      <c r="E1638" s="246" t="s">
        <v>22</v>
      </c>
      <c r="F1638" s="247" t="s">
        <v>865</v>
      </c>
      <c r="G1638" s="245"/>
      <c r="H1638" s="246" t="s">
        <v>22</v>
      </c>
      <c r="I1638" s="248"/>
      <c r="J1638" s="245"/>
      <c r="K1638" s="245"/>
      <c r="L1638" s="249"/>
      <c r="M1638" s="250"/>
      <c r="N1638" s="251"/>
      <c r="O1638" s="251"/>
      <c r="P1638" s="251"/>
      <c r="Q1638" s="251"/>
      <c r="R1638" s="251"/>
      <c r="S1638" s="251"/>
      <c r="T1638" s="252"/>
      <c r="AT1638" s="253" t="s">
        <v>185</v>
      </c>
      <c r="AU1638" s="253" t="s">
        <v>87</v>
      </c>
      <c r="AV1638" s="12" t="s">
        <v>24</v>
      </c>
      <c r="AW1638" s="12" t="s">
        <v>41</v>
      </c>
      <c r="AX1638" s="12" t="s">
        <v>78</v>
      </c>
      <c r="AY1638" s="253" t="s">
        <v>168</v>
      </c>
    </row>
    <row r="1639" s="11" customFormat="1">
      <c r="B1639" s="232"/>
      <c r="C1639" s="233"/>
      <c r="D1639" s="234" t="s">
        <v>185</v>
      </c>
      <c r="E1639" s="235" t="s">
        <v>22</v>
      </c>
      <c r="F1639" s="236" t="s">
        <v>2960</v>
      </c>
      <c r="G1639" s="233"/>
      <c r="H1639" s="237">
        <v>5.8099999999999996</v>
      </c>
      <c r="I1639" s="238"/>
      <c r="J1639" s="233"/>
      <c r="K1639" s="233"/>
      <c r="L1639" s="239"/>
      <c r="M1639" s="240"/>
      <c r="N1639" s="241"/>
      <c r="O1639" s="241"/>
      <c r="P1639" s="241"/>
      <c r="Q1639" s="241"/>
      <c r="R1639" s="241"/>
      <c r="S1639" s="241"/>
      <c r="T1639" s="242"/>
      <c r="AT1639" s="243" t="s">
        <v>185</v>
      </c>
      <c r="AU1639" s="243" t="s">
        <v>87</v>
      </c>
      <c r="AV1639" s="11" t="s">
        <v>87</v>
      </c>
      <c r="AW1639" s="11" t="s">
        <v>41</v>
      </c>
      <c r="AX1639" s="11" t="s">
        <v>78</v>
      </c>
      <c r="AY1639" s="243" t="s">
        <v>168</v>
      </c>
    </row>
    <row r="1640" s="12" customFormat="1">
      <c r="B1640" s="244"/>
      <c r="C1640" s="245"/>
      <c r="D1640" s="234" t="s">
        <v>185</v>
      </c>
      <c r="E1640" s="246" t="s">
        <v>22</v>
      </c>
      <c r="F1640" s="247" t="s">
        <v>417</v>
      </c>
      <c r="G1640" s="245"/>
      <c r="H1640" s="246" t="s">
        <v>22</v>
      </c>
      <c r="I1640" s="248"/>
      <c r="J1640" s="245"/>
      <c r="K1640" s="245"/>
      <c r="L1640" s="249"/>
      <c r="M1640" s="250"/>
      <c r="N1640" s="251"/>
      <c r="O1640" s="251"/>
      <c r="P1640" s="251"/>
      <c r="Q1640" s="251"/>
      <c r="R1640" s="251"/>
      <c r="S1640" s="251"/>
      <c r="T1640" s="252"/>
      <c r="AT1640" s="253" t="s">
        <v>185</v>
      </c>
      <c r="AU1640" s="253" t="s">
        <v>87</v>
      </c>
      <c r="AV1640" s="12" t="s">
        <v>24</v>
      </c>
      <c r="AW1640" s="12" t="s">
        <v>41</v>
      </c>
      <c r="AX1640" s="12" t="s">
        <v>78</v>
      </c>
      <c r="AY1640" s="253" t="s">
        <v>168</v>
      </c>
    </row>
    <row r="1641" s="11" customFormat="1">
      <c r="B1641" s="232"/>
      <c r="C1641" s="233"/>
      <c r="D1641" s="234" t="s">
        <v>185</v>
      </c>
      <c r="E1641" s="235" t="s">
        <v>22</v>
      </c>
      <c r="F1641" s="236" t="s">
        <v>2967</v>
      </c>
      <c r="G1641" s="233"/>
      <c r="H1641" s="237">
        <v>63.810000000000002</v>
      </c>
      <c r="I1641" s="238"/>
      <c r="J1641" s="233"/>
      <c r="K1641" s="233"/>
      <c r="L1641" s="239"/>
      <c r="M1641" s="240"/>
      <c r="N1641" s="241"/>
      <c r="O1641" s="241"/>
      <c r="P1641" s="241"/>
      <c r="Q1641" s="241"/>
      <c r="R1641" s="241"/>
      <c r="S1641" s="241"/>
      <c r="T1641" s="242"/>
      <c r="AT1641" s="243" t="s">
        <v>185</v>
      </c>
      <c r="AU1641" s="243" t="s">
        <v>87</v>
      </c>
      <c r="AV1641" s="11" t="s">
        <v>87</v>
      </c>
      <c r="AW1641" s="11" t="s">
        <v>41</v>
      </c>
      <c r="AX1641" s="11" t="s">
        <v>78</v>
      </c>
      <c r="AY1641" s="243" t="s">
        <v>168</v>
      </c>
    </row>
    <row r="1642" s="12" customFormat="1">
      <c r="B1642" s="244"/>
      <c r="C1642" s="245"/>
      <c r="D1642" s="234" t="s">
        <v>185</v>
      </c>
      <c r="E1642" s="246" t="s">
        <v>22</v>
      </c>
      <c r="F1642" s="247" t="s">
        <v>418</v>
      </c>
      <c r="G1642" s="245"/>
      <c r="H1642" s="246" t="s">
        <v>22</v>
      </c>
      <c r="I1642" s="248"/>
      <c r="J1642" s="245"/>
      <c r="K1642" s="245"/>
      <c r="L1642" s="249"/>
      <c r="M1642" s="250"/>
      <c r="N1642" s="251"/>
      <c r="O1642" s="251"/>
      <c r="P1642" s="251"/>
      <c r="Q1642" s="251"/>
      <c r="R1642" s="251"/>
      <c r="S1642" s="251"/>
      <c r="T1642" s="252"/>
      <c r="AT1642" s="253" t="s">
        <v>185</v>
      </c>
      <c r="AU1642" s="253" t="s">
        <v>87</v>
      </c>
      <c r="AV1642" s="12" t="s">
        <v>24</v>
      </c>
      <c r="AW1642" s="12" t="s">
        <v>41</v>
      </c>
      <c r="AX1642" s="12" t="s">
        <v>78</v>
      </c>
      <c r="AY1642" s="253" t="s">
        <v>168</v>
      </c>
    </row>
    <row r="1643" s="11" customFormat="1">
      <c r="B1643" s="232"/>
      <c r="C1643" s="233"/>
      <c r="D1643" s="234" t="s">
        <v>185</v>
      </c>
      <c r="E1643" s="235" t="s">
        <v>22</v>
      </c>
      <c r="F1643" s="236" t="s">
        <v>2968</v>
      </c>
      <c r="G1643" s="233"/>
      <c r="H1643" s="237">
        <v>29</v>
      </c>
      <c r="I1643" s="238"/>
      <c r="J1643" s="233"/>
      <c r="K1643" s="233"/>
      <c r="L1643" s="239"/>
      <c r="M1643" s="240"/>
      <c r="N1643" s="241"/>
      <c r="O1643" s="241"/>
      <c r="P1643" s="241"/>
      <c r="Q1643" s="241"/>
      <c r="R1643" s="241"/>
      <c r="S1643" s="241"/>
      <c r="T1643" s="242"/>
      <c r="AT1643" s="243" t="s">
        <v>185</v>
      </c>
      <c r="AU1643" s="243" t="s">
        <v>87</v>
      </c>
      <c r="AV1643" s="11" t="s">
        <v>87</v>
      </c>
      <c r="AW1643" s="11" t="s">
        <v>41</v>
      </c>
      <c r="AX1643" s="11" t="s">
        <v>78</v>
      </c>
      <c r="AY1643" s="243" t="s">
        <v>168</v>
      </c>
    </row>
    <row r="1644" s="1" customFormat="1" ht="16.5" customHeight="1">
      <c r="B1644" s="45"/>
      <c r="C1644" s="254" t="s">
        <v>2969</v>
      </c>
      <c r="D1644" s="254" t="s">
        <v>460</v>
      </c>
      <c r="E1644" s="255" t="s">
        <v>2970</v>
      </c>
      <c r="F1644" s="256" t="s">
        <v>2971</v>
      </c>
      <c r="G1644" s="257" t="s">
        <v>247</v>
      </c>
      <c r="H1644" s="258">
        <v>27.914999999999999</v>
      </c>
      <c r="I1644" s="259"/>
      <c r="J1644" s="260">
        <f>ROUND(I1644*H1644,2)</f>
        <v>0</v>
      </c>
      <c r="K1644" s="256" t="s">
        <v>174</v>
      </c>
      <c r="L1644" s="261"/>
      <c r="M1644" s="262" t="s">
        <v>22</v>
      </c>
      <c r="N1644" s="263" t="s">
        <v>49</v>
      </c>
      <c r="O1644" s="46"/>
      <c r="P1644" s="229">
        <f>O1644*H1644</f>
        <v>0</v>
      </c>
      <c r="Q1644" s="229">
        <v>0.019199999999999998</v>
      </c>
      <c r="R1644" s="229">
        <f>Q1644*H1644</f>
        <v>0.53596799999999989</v>
      </c>
      <c r="S1644" s="229">
        <v>0</v>
      </c>
      <c r="T1644" s="230">
        <f>S1644*H1644</f>
        <v>0</v>
      </c>
      <c r="AR1644" s="23" t="s">
        <v>337</v>
      </c>
      <c r="AT1644" s="23" t="s">
        <v>460</v>
      </c>
      <c r="AU1644" s="23" t="s">
        <v>87</v>
      </c>
      <c r="AY1644" s="23" t="s">
        <v>168</v>
      </c>
      <c r="BE1644" s="231">
        <f>IF(N1644="základní",J1644,0)</f>
        <v>0</v>
      </c>
      <c r="BF1644" s="231">
        <f>IF(N1644="snížená",J1644,0)</f>
        <v>0</v>
      </c>
      <c r="BG1644" s="231">
        <f>IF(N1644="zákl. přenesená",J1644,0)</f>
        <v>0</v>
      </c>
      <c r="BH1644" s="231">
        <f>IF(N1644="sníž. přenesená",J1644,0)</f>
        <v>0</v>
      </c>
      <c r="BI1644" s="231">
        <f>IF(N1644="nulová",J1644,0)</f>
        <v>0</v>
      </c>
      <c r="BJ1644" s="23" t="s">
        <v>24</v>
      </c>
      <c r="BK1644" s="231">
        <f>ROUND(I1644*H1644,2)</f>
        <v>0</v>
      </c>
      <c r="BL1644" s="23" t="s">
        <v>244</v>
      </c>
      <c r="BM1644" s="23" t="s">
        <v>2972</v>
      </c>
    </row>
    <row r="1645" s="11" customFormat="1">
      <c r="B1645" s="232"/>
      <c r="C1645" s="233"/>
      <c r="D1645" s="234" t="s">
        <v>185</v>
      </c>
      <c r="E1645" s="235" t="s">
        <v>22</v>
      </c>
      <c r="F1645" s="236" t="s">
        <v>2973</v>
      </c>
      <c r="G1645" s="233"/>
      <c r="H1645" s="237">
        <v>26.585999999999999</v>
      </c>
      <c r="I1645" s="238"/>
      <c r="J1645" s="233"/>
      <c r="K1645" s="233"/>
      <c r="L1645" s="239"/>
      <c r="M1645" s="240"/>
      <c r="N1645" s="241"/>
      <c r="O1645" s="241"/>
      <c r="P1645" s="241"/>
      <c r="Q1645" s="241"/>
      <c r="R1645" s="241"/>
      <c r="S1645" s="241"/>
      <c r="T1645" s="242"/>
      <c r="AT1645" s="243" t="s">
        <v>185</v>
      </c>
      <c r="AU1645" s="243" t="s">
        <v>87</v>
      </c>
      <c r="AV1645" s="11" t="s">
        <v>87</v>
      </c>
      <c r="AW1645" s="11" t="s">
        <v>41</v>
      </c>
      <c r="AX1645" s="11" t="s">
        <v>78</v>
      </c>
      <c r="AY1645" s="243" t="s">
        <v>168</v>
      </c>
    </row>
    <row r="1646" s="11" customFormat="1">
      <c r="B1646" s="232"/>
      <c r="C1646" s="233"/>
      <c r="D1646" s="234" t="s">
        <v>185</v>
      </c>
      <c r="E1646" s="233"/>
      <c r="F1646" s="236" t="s">
        <v>2974</v>
      </c>
      <c r="G1646" s="233"/>
      <c r="H1646" s="237">
        <v>27.914999999999999</v>
      </c>
      <c r="I1646" s="238"/>
      <c r="J1646" s="233"/>
      <c r="K1646" s="233"/>
      <c r="L1646" s="239"/>
      <c r="M1646" s="240"/>
      <c r="N1646" s="241"/>
      <c r="O1646" s="241"/>
      <c r="P1646" s="241"/>
      <c r="Q1646" s="241"/>
      <c r="R1646" s="241"/>
      <c r="S1646" s="241"/>
      <c r="T1646" s="242"/>
      <c r="AT1646" s="243" t="s">
        <v>185</v>
      </c>
      <c r="AU1646" s="243" t="s">
        <v>87</v>
      </c>
      <c r="AV1646" s="11" t="s">
        <v>87</v>
      </c>
      <c r="AW1646" s="11" t="s">
        <v>6</v>
      </c>
      <c r="AX1646" s="11" t="s">
        <v>24</v>
      </c>
      <c r="AY1646" s="243" t="s">
        <v>168</v>
      </c>
    </row>
    <row r="1647" s="1" customFormat="1" ht="16.5" customHeight="1">
      <c r="B1647" s="45"/>
      <c r="C1647" s="254" t="s">
        <v>2975</v>
      </c>
      <c r="D1647" s="254" t="s">
        <v>460</v>
      </c>
      <c r="E1647" s="255" t="s">
        <v>2976</v>
      </c>
      <c r="F1647" s="256" t="s">
        <v>2977</v>
      </c>
      <c r="G1647" s="257" t="s">
        <v>241</v>
      </c>
      <c r="H1647" s="258">
        <v>0.123</v>
      </c>
      <c r="I1647" s="259"/>
      <c r="J1647" s="260">
        <f>ROUND(I1647*H1647,2)</f>
        <v>0</v>
      </c>
      <c r="K1647" s="256" t="s">
        <v>174</v>
      </c>
      <c r="L1647" s="261"/>
      <c r="M1647" s="262" t="s">
        <v>22</v>
      </c>
      <c r="N1647" s="263" t="s">
        <v>49</v>
      </c>
      <c r="O1647" s="46"/>
      <c r="P1647" s="229">
        <f>O1647*H1647</f>
        <v>0</v>
      </c>
      <c r="Q1647" s="229">
        <v>1</v>
      </c>
      <c r="R1647" s="229">
        <f>Q1647*H1647</f>
        <v>0.123</v>
      </c>
      <c r="S1647" s="229">
        <v>0</v>
      </c>
      <c r="T1647" s="230">
        <f>S1647*H1647</f>
        <v>0</v>
      </c>
      <c r="AR1647" s="23" t="s">
        <v>337</v>
      </c>
      <c r="AT1647" s="23" t="s">
        <v>460</v>
      </c>
      <c r="AU1647" s="23" t="s">
        <v>87</v>
      </c>
      <c r="AY1647" s="23" t="s">
        <v>168</v>
      </c>
      <c r="BE1647" s="231">
        <f>IF(N1647="základní",J1647,0)</f>
        <v>0</v>
      </c>
      <c r="BF1647" s="231">
        <f>IF(N1647="snížená",J1647,0)</f>
        <v>0</v>
      </c>
      <c r="BG1647" s="231">
        <f>IF(N1647="zákl. přenesená",J1647,0)</f>
        <v>0</v>
      </c>
      <c r="BH1647" s="231">
        <f>IF(N1647="sníž. přenesená",J1647,0)</f>
        <v>0</v>
      </c>
      <c r="BI1647" s="231">
        <f>IF(N1647="nulová",J1647,0)</f>
        <v>0</v>
      </c>
      <c r="BJ1647" s="23" t="s">
        <v>24</v>
      </c>
      <c r="BK1647" s="231">
        <f>ROUND(I1647*H1647,2)</f>
        <v>0</v>
      </c>
      <c r="BL1647" s="23" t="s">
        <v>244</v>
      </c>
      <c r="BM1647" s="23" t="s">
        <v>2978</v>
      </c>
    </row>
    <row r="1648" s="1" customFormat="1">
      <c r="B1648" s="45"/>
      <c r="C1648" s="73"/>
      <c r="D1648" s="234" t="s">
        <v>464</v>
      </c>
      <c r="E1648" s="73"/>
      <c r="F1648" s="264" t="s">
        <v>2979</v>
      </c>
      <c r="G1648" s="73"/>
      <c r="H1648" s="73"/>
      <c r="I1648" s="190"/>
      <c r="J1648" s="73"/>
      <c r="K1648" s="73"/>
      <c r="L1648" s="71"/>
      <c r="M1648" s="265"/>
      <c r="N1648" s="46"/>
      <c r="O1648" s="46"/>
      <c r="P1648" s="46"/>
      <c r="Q1648" s="46"/>
      <c r="R1648" s="46"/>
      <c r="S1648" s="46"/>
      <c r="T1648" s="94"/>
      <c r="AT1648" s="23" t="s">
        <v>464</v>
      </c>
      <c r="AU1648" s="23" t="s">
        <v>87</v>
      </c>
    </row>
    <row r="1649" s="11" customFormat="1">
      <c r="B1649" s="232"/>
      <c r="C1649" s="233"/>
      <c r="D1649" s="234" t="s">
        <v>185</v>
      </c>
      <c r="E1649" s="235" t="s">
        <v>22</v>
      </c>
      <c r="F1649" s="236" t="s">
        <v>2980</v>
      </c>
      <c r="G1649" s="233"/>
      <c r="H1649" s="237">
        <v>0.123</v>
      </c>
      <c r="I1649" s="238"/>
      <c r="J1649" s="233"/>
      <c r="K1649" s="233"/>
      <c r="L1649" s="239"/>
      <c r="M1649" s="240"/>
      <c r="N1649" s="241"/>
      <c r="O1649" s="241"/>
      <c r="P1649" s="241"/>
      <c r="Q1649" s="241"/>
      <c r="R1649" s="241"/>
      <c r="S1649" s="241"/>
      <c r="T1649" s="242"/>
      <c r="AT1649" s="243" t="s">
        <v>185</v>
      </c>
      <c r="AU1649" s="243" t="s">
        <v>87</v>
      </c>
      <c r="AV1649" s="11" t="s">
        <v>87</v>
      </c>
      <c r="AW1649" s="11" t="s">
        <v>41</v>
      </c>
      <c r="AX1649" s="11" t="s">
        <v>78</v>
      </c>
      <c r="AY1649" s="243" t="s">
        <v>168</v>
      </c>
    </row>
    <row r="1650" s="1" customFormat="1" ht="16.5" customHeight="1">
      <c r="B1650" s="45"/>
      <c r="C1650" s="220" t="s">
        <v>2981</v>
      </c>
      <c r="D1650" s="220" t="s">
        <v>170</v>
      </c>
      <c r="E1650" s="221" t="s">
        <v>2982</v>
      </c>
      <c r="F1650" s="222" t="s">
        <v>2983</v>
      </c>
      <c r="G1650" s="223" t="s">
        <v>247</v>
      </c>
      <c r="H1650" s="224">
        <v>444.54599999999999</v>
      </c>
      <c r="I1650" s="225"/>
      <c r="J1650" s="226">
        <f>ROUND(I1650*H1650,2)</f>
        <v>0</v>
      </c>
      <c r="K1650" s="222" t="s">
        <v>22</v>
      </c>
      <c r="L1650" s="71"/>
      <c r="M1650" s="227" t="s">
        <v>22</v>
      </c>
      <c r="N1650" s="228" t="s">
        <v>49</v>
      </c>
      <c r="O1650" s="46"/>
      <c r="P1650" s="229">
        <f>O1650*H1650</f>
        <v>0</v>
      </c>
      <c r="Q1650" s="229">
        <v>0.00029999999999999997</v>
      </c>
      <c r="R1650" s="229">
        <f>Q1650*H1650</f>
        <v>0.13336379999999998</v>
      </c>
      <c r="S1650" s="229">
        <v>0</v>
      </c>
      <c r="T1650" s="230">
        <f>S1650*H1650</f>
        <v>0</v>
      </c>
      <c r="AR1650" s="23" t="s">
        <v>244</v>
      </c>
      <c r="AT1650" s="23" t="s">
        <v>170</v>
      </c>
      <c r="AU1650" s="23" t="s">
        <v>87</v>
      </c>
      <c r="AY1650" s="23" t="s">
        <v>168</v>
      </c>
      <c r="BE1650" s="231">
        <f>IF(N1650="základní",J1650,0)</f>
        <v>0</v>
      </c>
      <c r="BF1650" s="231">
        <f>IF(N1650="snížená",J1650,0)</f>
        <v>0</v>
      </c>
      <c r="BG1650" s="231">
        <f>IF(N1650="zákl. přenesená",J1650,0)</f>
        <v>0</v>
      </c>
      <c r="BH1650" s="231">
        <f>IF(N1650="sníž. přenesená",J1650,0)</f>
        <v>0</v>
      </c>
      <c r="BI1650" s="231">
        <f>IF(N1650="nulová",J1650,0)</f>
        <v>0</v>
      </c>
      <c r="BJ1650" s="23" t="s">
        <v>24</v>
      </c>
      <c r="BK1650" s="231">
        <f>ROUND(I1650*H1650,2)</f>
        <v>0</v>
      </c>
      <c r="BL1650" s="23" t="s">
        <v>244</v>
      </c>
      <c r="BM1650" s="23" t="s">
        <v>2984</v>
      </c>
    </row>
    <row r="1651" s="11" customFormat="1">
      <c r="B1651" s="232"/>
      <c r="C1651" s="233"/>
      <c r="D1651" s="234" t="s">
        <v>185</v>
      </c>
      <c r="E1651" s="235" t="s">
        <v>22</v>
      </c>
      <c r="F1651" s="236" t="s">
        <v>2985</v>
      </c>
      <c r="G1651" s="233"/>
      <c r="H1651" s="237">
        <v>444.54599999999999</v>
      </c>
      <c r="I1651" s="238"/>
      <c r="J1651" s="233"/>
      <c r="K1651" s="233"/>
      <c r="L1651" s="239"/>
      <c r="M1651" s="240"/>
      <c r="N1651" s="241"/>
      <c r="O1651" s="241"/>
      <c r="P1651" s="241"/>
      <c r="Q1651" s="241"/>
      <c r="R1651" s="241"/>
      <c r="S1651" s="241"/>
      <c r="T1651" s="242"/>
      <c r="AT1651" s="243" t="s">
        <v>185</v>
      </c>
      <c r="AU1651" s="243" t="s">
        <v>87</v>
      </c>
      <c r="AV1651" s="11" t="s">
        <v>87</v>
      </c>
      <c r="AW1651" s="11" t="s">
        <v>41</v>
      </c>
      <c r="AX1651" s="11" t="s">
        <v>78</v>
      </c>
      <c r="AY1651" s="243" t="s">
        <v>168</v>
      </c>
    </row>
    <row r="1652" s="1" customFormat="1" ht="16.5" customHeight="1">
      <c r="B1652" s="45"/>
      <c r="C1652" s="220" t="s">
        <v>2986</v>
      </c>
      <c r="D1652" s="220" t="s">
        <v>170</v>
      </c>
      <c r="E1652" s="221" t="s">
        <v>2987</v>
      </c>
      <c r="F1652" s="222" t="s">
        <v>2988</v>
      </c>
      <c r="G1652" s="223" t="s">
        <v>247</v>
      </c>
      <c r="H1652" s="224">
        <v>417.95999999999998</v>
      </c>
      <c r="I1652" s="225"/>
      <c r="J1652" s="226">
        <f>ROUND(I1652*H1652,2)</f>
        <v>0</v>
      </c>
      <c r="K1652" s="222" t="s">
        <v>174</v>
      </c>
      <c r="L1652" s="71"/>
      <c r="M1652" s="227" t="s">
        <v>22</v>
      </c>
      <c r="N1652" s="228" t="s">
        <v>49</v>
      </c>
      <c r="O1652" s="46"/>
      <c r="P1652" s="229">
        <f>O1652*H1652</f>
        <v>0</v>
      </c>
      <c r="Q1652" s="229">
        <v>0.0041700000000000001</v>
      </c>
      <c r="R1652" s="229">
        <f>Q1652*H1652</f>
        <v>1.7428931999999999</v>
      </c>
      <c r="S1652" s="229">
        <v>0</v>
      </c>
      <c r="T1652" s="230">
        <f>S1652*H1652</f>
        <v>0</v>
      </c>
      <c r="AR1652" s="23" t="s">
        <v>244</v>
      </c>
      <c r="AT1652" s="23" t="s">
        <v>170</v>
      </c>
      <c r="AU1652" s="23" t="s">
        <v>87</v>
      </c>
      <c r="AY1652" s="23" t="s">
        <v>168</v>
      </c>
      <c r="BE1652" s="231">
        <f>IF(N1652="základní",J1652,0)</f>
        <v>0</v>
      </c>
      <c r="BF1652" s="231">
        <f>IF(N1652="snížená",J1652,0)</f>
        <v>0</v>
      </c>
      <c r="BG1652" s="231">
        <f>IF(N1652="zákl. přenesená",J1652,0)</f>
        <v>0</v>
      </c>
      <c r="BH1652" s="231">
        <f>IF(N1652="sníž. přenesená",J1652,0)</f>
        <v>0</v>
      </c>
      <c r="BI1652" s="231">
        <f>IF(N1652="nulová",J1652,0)</f>
        <v>0</v>
      </c>
      <c r="BJ1652" s="23" t="s">
        <v>24</v>
      </c>
      <c r="BK1652" s="231">
        <f>ROUND(I1652*H1652,2)</f>
        <v>0</v>
      </c>
      <c r="BL1652" s="23" t="s">
        <v>244</v>
      </c>
      <c r="BM1652" s="23" t="s">
        <v>2989</v>
      </c>
    </row>
    <row r="1653" s="12" customFormat="1">
      <c r="B1653" s="244"/>
      <c r="C1653" s="245"/>
      <c r="D1653" s="234" t="s">
        <v>185</v>
      </c>
      <c r="E1653" s="246" t="s">
        <v>22</v>
      </c>
      <c r="F1653" s="247" t="s">
        <v>361</v>
      </c>
      <c r="G1653" s="245"/>
      <c r="H1653" s="246" t="s">
        <v>22</v>
      </c>
      <c r="I1653" s="248"/>
      <c r="J1653" s="245"/>
      <c r="K1653" s="245"/>
      <c r="L1653" s="249"/>
      <c r="M1653" s="250"/>
      <c r="N1653" s="251"/>
      <c r="O1653" s="251"/>
      <c r="P1653" s="251"/>
      <c r="Q1653" s="251"/>
      <c r="R1653" s="251"/>
      <c r="S1653" s="251"/>
      <c r="T1653" s="252"/>
      <c r="AT1653" s="253" t="s">
        <v>185</v>
      </c>
      <c r="AU1653" s="253" t="s">
        <v>87</v>
      </c>
      <c r="AV1653" s="12" t="s">
        <v>24</v>
      </c>
      <c r="AW1653" s="12" t="s">
        <v>41</v>
      </c>
      <c r="AX1653" s="12" t="s">
        <v>78</v>
      </c>
      <c r="AY1653" s="253" t="s">
        <v>168</v>
      </c>
    </row>
    <row r="1654" s="11" customFormat="1">
      <c r="B1654" s="232"/>
      <c r="C1654" s="233"/>
      <c r="D1654" s="234" t="s">
        <v>185</v>
      </c>
      <c r="E1654" s="235" t="s">
        <v>22</v>
      </c>
      <c r="F1654" s="236" t="s">
        <v>2990</v>
      </c>
      <c r="G1654" s="233"/>
      <c r="H1654" s="237">
        <v>49.509999999999998</v>
      </c>
      <c r="I1654" s="238"/>
      <c r="J1654" s="233"/>
      <c r="K1654" s="233"/>
      <c r="L1654" s="239"/>
      <c r="M1654" s="240"/>
      <c r="N1654" s="241"/>
      <c r="O1654" s="241"/>
      <c r="P1654" s="241"/>
      <c r="Q1654" s="241"/>
      <c r="R1654" s="241"/>
      <c r="S1654" s="241"/>
      <c r="T1654" s="242"/>
      <c r="AT1654" s="243" t="s">
        <v>185</v>
      </c>
      <c r="AU1654" s="243" t="s">
        <v>87</v>
      </c>
      <c r="AV1654" s="11" t="s">
        <v>87</v>
      </c>
      <c r="AW1654" s="11" t="s">
        <v>41</v>
      </c>
      <c r="AX1654" s="11" t="s">
        <v>78</v>
      </c>
      <c r="AY1654" s="243" t="s">
        <v>168</v>
      </c>
    </row>
    <row r="1655" s="11" customFormat="1">
      <c r="B1655" s="232"/>
      <c r="C1655" s="233"/>
      <c r="D1655" s="234" t="s">
        <v>185</v>
      </c>
      <c r="E1655" s="235" t="s">
        <v>22</v>
      </c>
      <c r="F1655" s="236" t="s">
        <v>2991</v>
      </c>
      <c r="G1655" s="233"/>
      <c r="H1655" s="237">
        <v>118.95</v>
      </c>
      <c r="I1655" s="238"/>
      <c r="J1655" s="233"/>
      <c r="K1655" s="233"/>
      <c r="L1655" s="239"/>
      <c r="M1655" s="240"/>
      <c r="N1655" s="241"/>
      <c r="O1655" s="241"/>
      <c r="P1655" s="241"/>
      <c r="Q1655" s="241"/>
      <c r="R1655" s="241"/>
      <c r="S1655" s="241"/>
      <c r="T1655" s="242"/>
      <c r="AT1655" s="243" t="s">
        <v>185</v>
      </c>
      <c r="AU1655" s="243" t="s">
        <v>87</v>
      </c>
      <c r="AV1655" s="11" t="s">
        <v>87</v>
      </c>
      <c r="AW1655" s="11" t="s">
        <v>41</v>
      </c>
      <c r="AX1655" s="11" t="s">
        <v>78</v>
      </c>
      <c r="AY1655" s="243" t="s">
        <v>168</v>
      </c>
    </row>
    <row r="1656" s="12" customFormat="1">
      <c r="B1656" s="244"/>
      <c r="C1656" s="245"/>
      <c r="D1656" s="234" t="s">
        <v>185</v>
      </c>
      <c r="E1656" s="246" t="s">
        <v>22</v>
      </c>
      <c r="F1656" s="247" t="s">
        <v>416</v>
      </c>
      <c r="G1656" s="245"/>
      <c r="H1656" s="246" t="s">
        <v>22</v>
      </c>
      <c r="I1656" s="248"/>
      <c r="J1656" s="245"/>
      <c r="K1656" s="245"/>
      <c r="L1656" s="249"/>
      <c r="M1656" s="250"/>
      <c r="N1656" s="251"/>
      <c r="O1656" s="251"/>
      <c r="P1656" s="251"/>
      <c r="Q1656" s="251"/>
      <c r="R1656" s="251"/>
      <c r="S1656" s="251"/>
      <c r="T1656" s="252"/>
      <c r="AT1656" s="253" t="s">
        <v>185</v>
      </c>
      <c r="AU1656" s="253" t="s">
        <v>87</v>
      </c>
      <c r="AV1656" s="12" t="s">
        <v>24</v>
      </c>
      <c r="AW1656" s="12" t="s">
        <v>41</v>
      </c>
      <c r="AX1656" s="12" t="s">
        <v>78</v>
      </c>
      <c r="AY1656" s="253" t="s">
        <v>168</v>
      </c>
    </row>
    <row r="1657" s="11" customFormat="1">
      <c r="B1657" s="232"/>
      <c r="C1657" s="233"/>
      <c r="D1657" s="234" t="s">
        <v>185</v>
      </c>
      <c r="E1657" s="235" t="s">
        <v>22</v>
      </c>
      <c r="F1657" s="236" t="s">
        <v>2992</v>
      </c>
      <c r="G1657" s="233"/>
      <c r="H1657" s="237">
        <v>88.25</v>
      </c>
      <c r="I1657" s="238"/>
      <c r="J1657" s="233"/>
      <c r="K1657" s="233"/>
      <c r="L1657" s="239"/>
      <c r="M1657" s="240"/>
      <c r="N1657" s="241"/>
      <c r="O1657" s="241"/>
      <c r="P1657" s="241"/>
      <c r="Q1657" s="241"/>
      <c r="R1657" s="241"/>
      <c r="S1657" s="241"/>
      <c r="T1657" s="242"/>
      <c r="AT1657" s="243" t="s">
        <v>185</v>
      </c>
      <c r="AU1657" s="243" t="s">
        <v>87</v>
      </c>
      <c r="AV1657" s="11" t="s">
        <v>87</v>
      </c>
      <c r="AW1657" s="11" t="s">
        <v>41</v>
      </c>
      <c r="AX1657" s="11" t="s">
        <v>78</v>
      </c>
      <c r="AY1657" s="243" t="s">
        <v>168</v>
      </c>
    </row>
    <row r="1658" s="11" customFormat="1">
      <c r="B1658" s="232"/>
      <c r="C1658" s="233"/>
      <c r="D1658" s="234" t="s">
        <v>185</v>
      </c>
      <c r="E1658" s="235" t="s">
        <v>22</v>
      </c>
      <c r="F1658" s="236" t="s">
        <v>1544</v>
      </c>
      <c r="G1658" s="233"/>
      <c r="H1658" s="237">
        <v>13.359999999999999</v>
      </c>
      <c r="I1658" s="238"/>
      <c r="J1658" s="233"/>
      <c r="K1658" s="233"/>
      <c r="L1658" s="239"/>
      <c r="M1658" s="240"/>
      <c r="N1658" s="241"/>
      <c r="O1658" s="241"/>
      <c r="P1658" s="241"/>
      <c r="Q1658" s="241"/>
      <c r="R1658" s="241"/>
      <c r="S1658" s="241"/>
      <c r="T1658" s="242"/>
      <c r="AT1658" s="243" t="s">
        <v>185</v>
      </c>
      <c r="AU1658" s="243" t="s">
        <v>87</v>
      </c>
      <c r="AV1658" s="11" t="s">
        <v>87</v>
      </c>
      <c r="AW1658" s="11" t="s">
        <v>41</v>
      </c>
      <c r="AX1658" s="11" t="s">
        <v>78</v>
      </c>
      <c r="AY1658" s="243" t="s">
        <v>168</v>
      </c>
    </row>
    <row r="1659" s="12" customFormat="1">
      <c r="B1659" s="244"/>
      <c r="C1659" s="245"/>
      <c r="D1659" s="234" t="s">
        <v>185</v>
      </c>
      <c r="E1659" s="246" t="s">
        <v>22</v>
      </c>
      <c r="F1659" s="247" t="s">
        <v>417</v>
      </c>
      <c r="G1659" s="245"/>
      <c r="H1659" s="246" t="s">
        <v>22</v>
      </c>
      <c r="I1659" s="248"/>
      <c r="J1659" s="245"/>
      <c r="K1659" s="245"/>
      <c r="L1659" s="249"/>
      <c r="M1659" s="250"/>
      <c r="N1659" s="251"/>
      <c r="O1659" s="251"/>
      <c r="P1659" s="251"/>
      <c r="Q1659" s="251"/>
      <c r="R1659" s="251"/>
      <c r="S1659" s="251"/>
      <c r="T1659" s="252"/>
      <c r="AT1659" s="253" t="s">
        <v>185</v>
      </c>
      <c r="AU1659" s="253" t="s">
        <v>87</v>
      </c>
      <c r="AV1659" s="12" t="s">
        <v>24</v>
      </c>
      <c r="AW1659" s="12" t="s">
        <v>41</v>
      </c>
      <c r="AX1659" s="12" t="s">
        <v>78</v>
      </c>
      <c r="AY1659" s="253" t="s">
        <v>168</v>
      </c>
    </row>
    <row r="1660" s="11" customFormat="1">
      <c r="B1660" s="232"/>
      <c r="C1660" s="233"/>
      <c r="D1660" s="234" t="s">
        <v>185</v>
      </c>
      <c r="E1660" s="235" t="s">
        <v>22</v>
      </c>
      <c r="F1660" s="236" t="s">
        <v>2993</v>
      </c>
      <c r="G1660" s="233"/>
      <c r="H1660" s="237">
        <v>101.61</v>
      </c>
      <c r="I1660" s="238"/>
      <c r="J1660" s="233"/>
      <c r="K1660" s="233"/>
      <c r="L1660" s="239"/>
      <c r="M1660" s="240"/>
      <c r="N1660" s="241"/>
      <c r="O1660" s="241"/>
      <c r="P1660" s="241"/>
      <c r="Q1660" s="241"/>
      <c r="R1660" s="241"/>
      <c r="S1660" s="241"/>
      <c r="T1660" s="242"/>
      <c r="AT1660" s="243" t="s">
        <v>185</v>
      </c>
      <c r="AU1660" s="243" t="s">
        <v>87</v>
      </c>
      <c r="AV1660" s="11" t="s">
        <v>87</v>
      </c>
      <c r="AW1660" s="11" t="s">
        <v>41</v>
      </c>
      <c r="AX1660" s="11" t="s">
        <v>78</v>
      </c>
      <c r="AY1660" s="243" t="s">
        <v>168</v>
      </c>
    </row>
    <row r="1661" s="12" customFormat="1">
      <c r="B1661" s="244"/>
      <c r="C1661" s="245"/>
      <c r="D1661" s="234" t="s">
        <v>185</v>
      </c>
      <c r="E1661" s="246" t="s">
        <v>22</v>
      </c>
      <c r="F1661" s="247" t="s">
        <v>418</v>
      </c>
      <c r="G1661" s="245"/>
      <c r="H1661" s="246" t="s">
        <v>22</v>
      </c>
      <c r="I1661" s="248"/>
      <c r="J1661" s="245"/>
      <c r="K1661" s="245"/>
      <c r="L1661" s="249"/>
      <c r="M1661" s="250"/>
      <c r="N1661" s="251"/>
      <c r="O1661" s="251"/>
      <c r="P1661" s="251"/>
      <c r="Q1661" s="251"/>
      <c r="R1661" s="251"/>
      <c r="S1661" s="251"/>
      <c r="T1661" s="252"/>
      <c r="AT1661" s="253" t="s">
        <v>185</v>
      </c>
      <c r="AU1661" s="253" t="s">
        <v>87</v>
      </c>
      <c r="AV1661" s="12" t="s">
        <v>24</v>
      </c>
      <c r="AW1661" s="12" t="s">
        <v>41</v>
      </c>
      <c r="AX1661" s="12" t="s">
        <v>78</v>
      </c>
      <c r="AY1661" s="253" t="s">
        <v>168</v>
      </c>
    </row>
    <row r="1662" s="11" customFormat="1">
      <c r="B1662" s="232"/>
      <c r="C1662" s="233"/>
      <c r="D1662" s="234" t="s">
        <v>185</v>
      </c>
      <c r="E1662" s="235" t="s">
        <v>22</v>
      </c>
      <c r="F1662" s="236" t="s">
        <v>782</v>
      </c>
      <c r="G1662" s="233"/>
      <c r="H1662" s="237">
        <v>46.280000000000001</v>
      </c>
      <c r="I1662" s="238"/>
      <c r="J1662" s="233"/>
      <c r="K1662" s="233"/>
      <c r="L1662" s="239"/>
      <c r="M1662" s="240"/>
      <c r="N1662" s="241"/>
      <c r="O1662" s="241"/>
      <c r="P1662" s="241"/>
      <c r="Q1662" s="241"/>
      <c r="R1662" s="241"/>
      <c r="S1662" s="241"/>
      <c r="T1662" s="242"/>
      <c r="AT1662" s="243" t="s">
        <v>185</v>
      </c>
      <c r="AU1662" s="243" t="s">
        <v>87</v>
      </c>
      <c r="AV1662" s="11" t="s">
        <v>87</v>
      </c>
      <c r="AW1662" s="11" t="s">
        <v>41</v>
      </c>
      <c r="AX1662" s="11" t="s">
        <v>78</v>
      </c>
      <c r="AY1662" s="243" t="s">
        <v>168</v>
      </c>
    </row>
    <row r="1663" s="1" customFormat="1" ht="16.5" customHeight="1">
      <c r="B1663" s="45"/>
      <c r="C1663" s="254" t="s">
        <v>2994</v>
      </c>
      <c r="D1663" s="254" t="s">
        <v>460</v>
      </c>
      <c r="E1663" s="255" t="s">
        <v>2970</v>
      </c>
      <c r="F1663" s="256" t="s">
        <v>2971</v>
      </c>
      <c r="G1663" s="257" t="s">
        <v>247</v>
      </c>
      <c r="H1663" s="258">
        <v>447.21699999999998</v>
      </c>
      <c r="I1663" s="259"/>
      <c r="J1663" s="260">
        <f>ROUND(I1663*H1663,2)</f>
        <v>0</v>
      </c>
      <c r="K1663" s="256" t="s">
        <v>174</v>
      </c>
      <c r="L1663" s="261"/>
      <c r="M1663" s="262" t="s">
        <v>22</v>
      </c>
      <c r="N1663" s="263" t="s">
        <v>49</v>
      </c>
      <c r="O1663" s="46"/>
      <c r="P1663" s="229">
        <f>O1663*H1663</f>
        <v>0</v>
      </c>
      <c r="Q1663" s="229">
        <v>0.019199999999999998</v>
      </c>
      <c r="R1663" s="229">
        <f>Q1663*H1663</f>
        <v>8.5865663999999988</v>
      </c>
      <c r="S1663" s="229">
        <v>0</v>
      </c>
      <c r="T1663" s="230">
        <f>S1663*H1663</f>
        <v>0</v>
      </c>
      <c r="AR1663" s="23" t="s">
        <v>337</v>
      </c>
      <c r="AT1663" s="23" t="s">
        <v>460</v>
      </c>
      <c r="AU1663" s="23" t="s">
        <v>87</v>
      </c>
      <c r="AY1663" s="23" t="s">
        <v>168</v>
      </c>
      <c r="BE1663" s="231">
        <f>IF(N1663="základní",J1663,0)</f>
        <v>0</v>
      </c>
      <c r="BF1663" s="231">
        <f>IF(N1663="snížená",J1663,0)</f>
        <v>0</v>
      </c>
      <c r="BG1663" s="231">
        <f>IF(N1663="zákl. přenesená",J1663,0)</f>
        <v>0</v>
      </c>
      <c r="BH1663" s="231">
        <f>IF(N1663="sníž. přenesená",J1663,0)</f>
        <v>0</v>
      </c>
      <c r="BI1663" s="231">
        <f>IF(N1663="nulová",J1663,0)</f>
        <v>0</v>
      </c>
      <c r="BJ1663" s="23" t="s">
        <v>24</v>
      </c>
      <c r="BK1663" s="231">
        <f>ROUND(I1663*H1663,2)</f>
        <v>0</v>
      </c>
      <c r="BL1663" s="23" t="s">
        <v>244</v>
      </c>
      <c r="BM1663" s="23" t="s">
        <v>2995</v>
      </c>
    </row>
    <row r="1664" s="11" customFormat="1">
      <c r="B1664" s="232"/>
      <c r="C1664" s="233"/>
      <c r="D1664" s="234" t="s">
        <v>185</v>
      </c>
      <c r="E1664" s="233"/>
      <c r="F1664" s="236" t="s">
        <v>2996</v>
      </c>
      <c r="G1664" s="233"/>
      <c r="H1664" s="237">
        <v>447.21699999999998</v>
      </c>
      <c r="I1664" s="238"/>
      <c r="J1664" s="233"/>
      <c r="K1664" s="233"/>
      <c r="L1664" s="239"/>
      <c r="M1664" s="240"/>
      <c r="N1664" s="241"/>
      <c r="O1664" s="241"/>
      <c r="P1664" s="241"/>
      <c r="Q1664" s="241"/>
      <c r="R1664" s="241"/>
      <c r="S1664" s="241"/>
      <c r="T1664" s="242"/>
      <c r="AT1664" s="243" t="s">
        <v>185</v>
      </c>
      <c r="AU1664" s="243" t="s">
        <v>87</v>
      </c>
      <c r="AV1664" s="11" t="s">
        <v>87</v>
      </c>
      <c r="AW1664" s="11" t="s">
        <v>6</v>
      </c>
      <c r="AX1664" s="11" t="s">
        <v>24</v>
      </c>
      <c r="AY1664" s="243" t="s">
        <v>168</v>
      </c>
    </row>
    <row r="1665" s="1" customFormat="1" ht="16.5" customHeight="1">
      <c r="B1665" s="45"/>
      <c r="C1665" s="254" t="s">
        <v>2997</v>
      </c>
      <c r="D1665" s="254" t="s">
        <v>460</v>
      </c>
      <c r="E1665" s="255" t="s">
        <v>2976</v>
      </c>
      <c r="F1665" s="256" t="s">
        <v>2977</v>
      </c>
      <c r="G1665" s="257" t="s">
        <v>241</v>
      </c>
      <c r="H1665" s="258">
        <v>1.9310000000000001</v>
      </c>
      <c r="I1665" s="259"/>
      <c r="J1665" s="260">
        <f>ROUND(I1665*H1665,2)</f>
        <v>0</v>
      </c>
      <c r="K1665" s="256" t="s">
        <v>174</v>
      </c>
      <c r="L1665" s="261"/>
      <c r="M1665" s="262" t="s">
        <v>22</v>
      </c>
      <c r="N1665" s="263" t="s">
        <v>49</v>
      </c>
      <c r="O1665" s="46"/>
      <c r="P1665" s="229">
        <f>O1665*H1665</f>
        <v>0</v>
      </c>
      <c r="Q1665" s="229">
        <v>1</v>
      </c>
      <c r="R1665" s="229">
        <f>Q1665*H1665</f>
        <v>1.9310000000000001</v>
      </c>
      <c r="S1665" s="229">
        <v>0</v>
      </c>
      <c r="T1665" s="230">
        <f>S1665*H1665</f>
        <v>0</v>
      </c>
      <c r="AR1665" s="23" t="s">
        <v>337</v>
      </c>
      <c r="AT1665" s="23" t="s">
        <v>460</v>
      </c>
      <c r="AU1665" s="23" t="s">
        <v>87</v>
      </c>
      <c r="AY1665" s="23" t="s">
        <v>168</v>
      </c>
      <c r="BE1665" s="231">
        <f>IF(N1665="základní",J1665,0)</f>
        <v>0</v>
      </c>
      <c r="BF1665" s="231">
        <f>IF(N1665="snížená",J1665,0)</f>
        <v>0</v>
      </c>
      <c r="BG1665" s="231">
        <f>IF(N1665="zákl. přenesená",J1665,0)</f>
        <v>0</v>
      </c>
      <c r="BH1665" s="231">
        <f>IF(N1665="sníž. přenesená",J1665,0)</f>
        <v>0</v>
      </c>
      <c r="BI1665" s="231">
        <f>IF(N1665="nulová",J1665,0)</f>
        <v>0</v>
      </c>
      <c r="BJ1665" s="23" t="s">
        <v>24</v>
      </c>
      <c r="BK1665" s="231">
        <f>ROUND(I1665*H1665,2)</f>
        <v>0</v>
      </c>
      <c r="BL1665" s="23" t="s">
        <v>244</v>
      </c>
      <c r="BM1665" s="23" t="s">
        <v>2998</v>
      </c>
    </row>
    <row r="1666" s="1" customFormat="1">
      <c r="B1666" s="45"/>
      <c r="C1666" s="73"/>
      <c r="D1666" s="234" t="s">
        <v>464</v>
      </c>
      <c r="E1666" s="73"/>
      <c r="F1666" s="264" t="s">
        <v>2979</v>
      </c>
      <c r="G1666" s="73"/>
      <c r="H1666" s="73"/>
      <c r="I1666" s="190"/>
      <c r="J1666" s="73"/>
      <c r="K1666" s="73"/>
      <c r="L1666" s="71"/>
      <c r="M1666" s="265"/>
      <c r="N1666" s="46"/>
      <c r="O1666" s="46"/>
      <c r="P1666" s="46"/>
      <c r="Q1666" s="46"/>
      <c r="R1666" s="46"/>
      <c r="S1666" s="46"/>
      <c r="T1666" s="94"/>
      <c r="AT1666" s="23" t="s">
        <v>464</v>
      </c>
      <c r="AU1666" s="23" t="s">
        <v>87</v>
      </c>
    </row>
    <row r="1667" s="11" customFormat="1">
      <c r="B1667" s="232"/>
      <c r="C1667" s="233"/>
      <c r="D1667" s="234" t="s">
        <v>185</v>
      </c>
      <c r="E1667" s="235" t="s">
        <v>22</v>
      </c>
      <c r="F1667" s="236" t="s">
        <v>2999</v>
      </c>
      <c r="G1667" s="233"/>
      <c r="H1667" s="237">
        <v>1.9310000000000001</v>
      </c>
      <c r="I1667" s="238"/>
      <c r="J1667" s="233"/>
      <c r="K1667" s="233"/>
      <c r="L1667" s="239"/>
      <c r="M1667" s="240"/>
      <c r="N1667" s="241"/>
      <c r="O1667" s="241"/>
      <c r="P1667" s="241"/>
      <c r="Q1667" s="241"/>
      <c r="R1667" s="241"/>
      <c r="S1667" s="241"/>
      <c r="T1667" s="242"/>
      <c r="AT1667" s="243" t="s">
        <v>185</v>
      </c>
      <c r="AU1667" s="243" t="s">
        <v>87</v>
      </c>
      <c r="AV1667" s="11" t="s">
        <v>87</v>
      </c>
      <c r="AW1667" s="11" t="s">
        <v>41</v>
      </c>
      <c r="AX1667" s="11" t="s">
        <v>78</v>
      </c>
      <c r="AY1667" s="243" t="s">
        <v>168</v>
      </c>
    </row>
    <row r="1668" s="1" customFormat="1" ht="25.5" customHeight="1">
      <c r="B1668" s="45"/>
      <c r="C1668" s="220" t="s">
        <v>3000</v>
      </c>
      <c r="D1668" s="220" t="s">
        <v>170</v>
      </c>
      <c r="E1668" s="221" t="s">
        <v>3001</v>
      </c>
      <c r="F1668" s="222" t="s">
        <v>3002</v>
      </c>
      <c r="G1668" s="223" t="s">
        <v>247</v>
      </c>
      <c r="H1668" s="224">
        <v>83.840000000000003</v>
      </c>
      <c r="I1668" s="225"/>
      <c r="J1668" s="226">
        <f>ROUND(I1668*H1668,2)</f>
        <v>0</v>
      </c>
      <c r="K1668" s="222" t="s">
        <v>174</v>
      </c>
      <c r="L1668" s="71"/>
      <c r="M1668" s="227" t="s">
        <v>22</v>
      </c>
      <c r="N1668" s="228" t="s">
        <v>49</v>
      </c>
      <c r="O1668" s="46"/>
      <c r="P1668" s="229">
        <f>O1668*H1668</f>
        <v>0</v>
      </c>
      <c r="Q1668" s="229">
        <v>0</v>
      </c>
      <c r="R1668" s="229">
        <f>Q1668*H1668</f>
        <v>0</v>
      </c>
      <c r="S1668" s="229">
        <v>0</v>
      </c>
      <c r="T1668" s="230">
        <f>S1668*H1668</f>
        <v>0</v>
      </c>
      <c r="AR1668" s="23" t="s">
        <v>244</v>
      </c>
      <c r="AT1668" s="23" t="s">
        <v>170</v>
      </c>
      <c r="AU1668" s="23" t="s">
        <v>87</v>
      </c>
      <c r="AY1668" s="23" t="s">
        <v>168</v>
      </c>
      <c r="BE1668" s="231">
        <f>IF(N1668="základní",J1668,0)</f>
        <v>0</v>
      </c>
      <c r="BF1668" s="231">
        <f>IF(N1668="snížená",J1668,0)</f>
        <v>0</v>
      </c>
      <c r="BG1668" s="231">
        <f>IF(N1668="zákl. přenesená",J1668,0)</f>
        <v>0</v>
      </c>
      <c r="BH1668" s="231">
        <f>IF(N1668="sníž. přenesená",J1668,0)</f>
        <v>0</v>
      </c>
      <c r="BI1668" s="231">
        <f>IF(N1668="nulová",J1668,0)</f>
        <v>0</v>
      </c>
      <c r="BJ1668" s="23" t="s">
        <v>24</v>
      </c>
      <c r="BK1668" s="231">
        <f>ROUND(I1668*H1668,2)</f>
        <v>0</v>
      </c>
      <c r="BL1668" s="23" t="s">
        <v>244</v>
      </c>
      <c r="BM1668" s="23" t="s">
        <v>3003</v>
      </c>
    </row>
    <row r="1669" s="11" customFormat="1">
      <c r="B1669" s="232"/>
      <c r="C1669" s="233"/>
      <c r="D1669" s="234" t="s">
        <v>185</v>
      </c>
      <c r="E1669" s="235" t="s">
        <v>22</v>
      </c>
      <c r="F1669" s="236" t="s">
        <v>2869</v>
      </c>
      <c r="G1669" s="233"/>
      <c r="H1669" s="237">
        <v>20.960000000000001</v>
      </c>
      <c r="I1669" s="238"/>
      <c r="J1669" s="233"/>
      <c r="K1669" s="233"/>
      <c r="L1669" s="239"/>
      <c r="M1669" s="240"/>
      <c r="N1669" s="241"/>
      <c r="O1669" s="241"/>
      <c r="P1669" s="241"/>
      <c r="Q1669" s="241"/>
      <c r="R1669" s="241"/>
      <c r="S1669" s="241"/>
      <c r="T1669" s="242"/>
      <c r="AT1669" s="243" t="s">
        <v>185</v>
      </c>
      <c r="AU1669" s="243" t="s">
        <v>87</v>
      </c>
      <c r="AV1669" s="11" t="s">
        <v>87</v>
      </c>
      <c r="AW1669" s="11" t="s">
        <v>41</v>
      </c>
      <c r="AX1669" s="11" t="s">
        <v>78</v>
      </c>
      <c r="AY1669" s="243" t="s">
        <v>168</v>
      </c>
    </row>
    <row r="1670" s="11" customFormat="1">
      <c r="B1670" s="232"/>
      <c r="C1670" s="233"/>
      <c r="D1670" s="234" t="s">
        <v>185</v>
      </c>
      <c r="E1670" s="235" t="s">
        <v>22</v>
      </c>
      <c r="F1670" s="236" t="s">
        <v>3004</v>
      </c>
      <c r="G1670" s="233"/>
      <c r="H1670" s="237">
        <v>62.880000000000003</v>
      </c>
      <c r="I1670" s="238"/>
      <c r="J1670" s="233"/>
      <c r="K1670" s="233"/>
      <c r="L1670" s="239"/>
      <c r="M1670" s="240"/>
      <c r="N1670" s="241"/>
      <c r="O1670" s="241"/>
      <c r="P1670" s="241"/>
      <c r="Q1670" s="241"/>
      <c r="R1670" s="241"/>
      <c r="S1670" s="241"/>
      <c r="T1670" s="242"/>
      <c r="AT1670" s="243" t="s">
        <v>185</v>
      </c>
      <c r="AU1670" s="243" t="s">
        <v>87</v>
      </c>
      <c r="AV1670" s="11" t="s">
        <v>87</v>
      </c>
      <c r="AW1670" s="11" t="s">
        <v>41</v>
      </c>
      <c r="AX1670" s="11" t="s">
        <v>78</v>
      </c>
      <c r="AY1670" s="243" t="s">
        <v>168</v>
      </c>
    </row>
    <row r="1671" s="1" customFormat="1" ht="16.5" customHeight="1">
      <c r="B1671" s="45"/>
      <c r="C1671" s="220" t="s">
        <v>3005</v>
      </c>
      <c r="D1671" s="220" t="s">
        <v>170</v>
      </c>
      <c r="E1671" s="221" t="s">
        <v>3006</v>
      </c>
      <c r="F1671" s="222" t="s">
        <v>3007</v>
      </c>
      <c r="G1671" s="223" t="s">
        <v>247</v>
      </c>
      <c r="H1671" s="224">
        <v>444.54599999999999</v>
      </c>
      <c r="I1671" s="225"/>
      <c r="J1671" s="226">
        <f>ROUND(I1671*H1671,2)</f>
        <v>0</v>
      </c>
      <c r="K1671" s="222" t="s">
        <v>174</v>
      </c>
      <c r="L1671" s="71"/>
      <c r="M1671" s="227" t="s">
        <v>22</v>
      </c>
      <c r="N1671" s="228" t="s">
        <v>49</v>
      </c>
      <c r="O1671" s="46"/>
      <c r="P1671" s="229">
        <f>O1671*H1671</f>
        <v>0</v>
      </c>
      <c r="Q1671" s="229">
        <v>0.00062</v>
      </c>
      <c r="R1671" s="229">
        <f>Q1671*H1671</f>
        <v>0.27561851999999998</v>
      </c>
      <c r="S1671" s="229">
        <v>0</v>
      </c>
      <c r="T1671" s="230">
        <f>S1671*H1671</f>
        <v>0</v>
      </c>
      <c r="AR1671" s="23" t="s">
        <v>244</v>
      </c>
      <c r="AT1671" s="23" t="s">
        <v>170</v>
      </c>
      <c r="AU1671" s="23" t="s">
        <v>87</v>
      </c>
      <c r="AY1671" s="23" t="s">
        <v>168</v>
      </c>
      <c r="BE1671" s="231">
        <f>IF(N1671="základní",J1671,0)</f>
        <v>0</v>
      </c>
      <c r="BF1671" s="231">
        <f>IF(N1671="snížená",J1671,0)</f>
        <v>0</v>
      </c>
      <c r="BG1671" s="231">
        <f>IF(N1671="zákl. přenesená",J1671,0)</f>
        <v>0</v>
      </c>
      <c r="BH1671" s="231">
        <f>IF(N1671="sníž. přenesená",J1671,0)</f>
        <v>0</v>
      </c>
      <c r="BI1671" s="231">
        <f>IF(N1671="nulová",J1671,0)</f>
        <v>0</v>
      </c>
      <c r="BJ1671" s="23" t="s">
        <v>24</v>
      </c>
      <c r="BK1671" s="231">
        <f>ROUND(I1671*H1671,2)</f>
        <v>0</v>
      </c>
      <c r="BL1671" s="23" t="s">
        <v>244</v>
      </c>
      <c r="BM1671" s="23" t="s">
        <v>3008</v>
      </c>
    </row>
    <row r="1672" s="1" customFormat="1" ht="16.5" customHeight="1">
      <c r="B1672" s="45"/>
      <c r="C1672" s="220" t="s">
        <v>3009</v>
      </c>
      <c r="D1672" s="220" t="s">
        <v>170</v>
      </c>
      <c r="E1672" s="221" t="s">
        <v>3010</v>
      </c>
      <c r="F1672" s="222" t="s">
        <v>3011</v>
      </c>
      <c r="G1672" s="223" t="s">
        <v>350</v>
      </c>
      <c r="H1672" s="224">
        <v>265.85500000000002</v>
      </c>
      <c r="I1672" s="225"/>
      <c r="J1672" s="226">
        <f>ROUND(I1672*H1672,2)</f>
        <v>0</v>
      </c>
      <c r="K1672" s="222" t="s">
        <v>22</v>
      </c>
      <c r="L1672" s="71"/>
      <c r="M1672" s="227" t="s">
        <v>22</v>
      </c>
      <c r="N1672" s="228" t="s">
        <v>49</v>
      </c>
      <c r="O1672" s="46"/>
      <c r="P1672" s="229">
        <f>O1672*H1672</f>
        <v>0</v>
      </c>
      <c r="Q1672" s="229">
        <v>0</v>
      </c>
      <c r="R1672" s="229">
        <f>Q1672*H1672</f>
        <v>0</v>
      </c>
      <c r="S1672" s="229">
        <v>0</v>
      </c>
      <c r="T1672" s="230">
        <f>S1672*H1672</f>
        <v>0</v>
      </c>
      <c r="AR1672" s="23" t="s">
        <v>244</v>
      </c>
      <c r="AT1672" s="23" t="s">
        <v>170</v>
      </c>
      <c r="AU1672" s="23" t="s">
        <v>87</v>
      </c>
      <c r="AY1672" s="23" t="s">
        <v>168</v>
      </c>
      <c r="BE1672" s="231">
        <f>IF(N1672="základní",J1672,0)</f>
        <v>0</v>
      </c>
      <c r="BF1672" s="231">
        <f>IF(N1672="snížená",J1672,0)</f>
        <v>0</v>
      </c>
      <c r="BG1672" s="231">
        <f>IF(N1672="zákl. přenesená",J1672,0)</f>
        <v>0</v>
      </c>
      <c r="BH1672" s="231">
        <f>IF(N1672="sníž. přenesená",J1672,0)</f>
        <v>0</v>
      </c>
      <c r="BI1672" s="231">
        <f>IF(N1672="nulová",J1672,0)</f>
        <v>0</v>
      </c>
      <c r="BJ1672" s="23" t="s">
        <v>24</v>
      </c>
      <c r="BK1672" s="231">
        <f>ROUND(I1672*H1672,2)</f>
        <v>0</v>
      </c>
      <c r="BL1672" s="23" t="s">
        <v>244</v>
      </c>
      <c r="BM1672" s="23" t="s">
        <v>3012</v>
      </c>
    </row>
    <row r="1673" s="1" customFormat="1" ht="16.5" customHeight="1">
      <c r="B1673" s="45"/>
      <c r="C1673" s="220" t="s">
        <v>3013</v>
      </c>
      <c r="D1673" s="220" t="s">
        <v>170</v>
      </c>
      <c r="E1673" s="221" t="s">
        <v>3014</v>
      </c>
      <c r="F1673" s="222" t="s">
        <v>3015</v>
      </c>
      <c r="G1673" s="223" t="s">
        <v>350</v>
      </c>
      <c r="H1673" s="224">
        <v>265.85500000000002</v>
      </c>
      <c r="I1673" s="225"/>
      <c r="J1673" s="226">
        <f>ROUND(I1673*H1673,2)</f>
        <v>0</v>
      </c>
      <c r="K1673" s="222" t="s">
        <v>174</v>
      </c>
      <c r="L1673" s="71"/>
      <c r="M1673" s="227" t="s">
        <v>22</v>
      </c>
      <c r="N1673" s="228" t="s">
        <v>49</v>
      </c>
      <c r="O1673" s="46"/>
      <c r="P1673" s="229">
        <f>O1673*H1673</f>
        <v>0</v>
      </c>
      <c r="Q1673" s="229">
        <v>3.0000000000000001E-05</v>
      </c>
      <c r="R1673" s="229">
        <f>Q1673*H1673</f>
        <v>0.0079756500000000008</v>
      </c>
      <c r="S1673" s="229">
        <v>0</v>
      </c>
      <c r="T1673" s="230">
        <f>S1673*H1673</f>
        <v>0</v>
      </c>
      <c r="AR1673" s="23" t="s">
        <v>244</v>
      </c>
      <c r="AT1673" s="23" t="s">
        <v>170</v>
      </c>
      <c r="AU1673" s="23" t="s">
        <v>87</v>
      </c>
      <c r="AY1673" s="23" t="s">
        <v>168</v>
      </c>
      <c r="BE1673" s="231">
        <f>IF(N1673="základní",J1673,0)</f>
        <v>0</v>
      </c>
      <c r="BF1673" s="231">
        <f>IF(N1673="snížená",J1673,0)</f>
        <v>0</v>
      </c>
      <c r="BG1673" s="231">
        <f>IF(N1673="zákl. přenesená",J1673,0)</f>
        <v>0</v>
      </c>
      <c r="BH1673" s="231">
        <f>IF(N1673="sníž. přenesená",J1673,0)</f>
        <v>0</v>
      </c>
      <c r="BI1673" s="231">
        <f>IF(N1673="nulová",J1673,0)</f>
        <v>0</v>
      </c>
      <c r="BJ1673" s="23" t="s">
        <v>24</v>
      </c>
      <c r="BK1673" s="231">
        <f>ROUND(I1673*H1673,2)</f>
        <v>0</v>
      </c>
      <c r="BL1673" s="23" t="s">
        <v>244</v>
      </c>
      <c r="BM1673" s="23" t="s">
        <v>3016</v>
      </c>
    </row>
    <row r="1674" s="1" customFormat="1" ht="16.5" customHeight="1">
      <c r="B1674" s="45"/>
      <c r="C1674" s="220" t="s">
        <v>3017</v>
      </c>
      <c r="D1674" s="220" t="s">
        <v>170</v>
      </c>
      <c r="E1674" s="221" t="s">
        <v>3018</v>
      </c>
      <c r="F1674" s="222" t="s">
        <v>3019</v>
      </c>
      <c r="G1674" s="223" t="s">
        <v>350</v>
      </c>
      <c r="H1674" s="224">
        <v>40.799999999999997</v>
      </c>
      <c r="I1674" s="225"/>
      <c r="J1674" s="226">
        <f>ROUND(I1674*H1674,2)</f>
        <v>0</v>
      </c>
      <c r="K1674" s="222" t="s">
        <v>174</v>
      </c>
      <c r="L1674" s="71"/>
      <c r="M1674" s="227" t="s">
        <v>22</v>
      </c>
      <c r="N1674" s="228" t="s">
        <v>49</v>
      </c>
      <c r="O1674" s="46"/>
      <c r="P1674" s="229">
        <f>O1674*H1674</f>
        <v>0</v>
      </c>
      <c r="Q1674" s="229">
        <v>0.00020000000000000001</v>
      </c>
      <c r="R1674" s="229">
        <f>Q1674*H1674</f>
        <v>0.0081600000000000006</v>
      </c>
      <c r="S1674" s="229">
        <v>0</v>
      </c>
      <c r="T1674" s="230">
        <f>S1674*H1674</f>
        <v>0</v>
      </c>
      <c r="AR1674" s="23" t="s">
        <v>244</v>
      </c>
      <c r="AT1674" s="23" t="s">
        <v>170</v>
      </c>
      <c r="AU1674" s="23" t="s">
        <v>87</v>
      </c>
      <c r="AY1674" s="23" t="s">
        <v>168</v>
      </c>
      <c r="BE1674" s="231">
        <f>IF(N1674="základní",J1674,0)</f>
        <v>0</v>
      </c>
      <c r="BF1674" s="231">
        <f>IF(N1674="snížená",J1674,0)</f>
        <v>0</v>
      </c>
      <c r="BG1674" s="231">
        <f>IF(N1674="zákl. přenesená",J1674,0)</f>
        <v>0</v>
      </c>
      <c r="BH1674" s="231">
        <f>IF(N1674="sníž. přenesená",J1674,0)</f>
        <v>0</v>
      </c>
      <c r="BI1674" s="231">
        <f>IF(N1674="nulová",J1674,0)</f>
        <v>0</v>
      </c>
      <c r="BJ1674" s="23" t="s">
        <v>24</v>
      </c>
      <c r="BK1674" s="231">
        <f>ROUND(I1674*H1674,2)</f>
        <v>0</v>
      </c>
      <c r="BL1674" s="23" t="s">
        <v>244</v>
      </c>
      <c r="BM1674" s="23" t="s">
        <v>3020</v>
      </c>
    </row>
    <row r="1675" s="11" customFormat="1">
      <c r="B1675" s="232"/>
      <c r="C1675" s="233"/>
      <c r="D1675" s="234" t="s">
        <v>185</v>
      </c>
      <c r="E1675" s="235" t="s">
        <v>22</v>
      </c>
      <c r="F1675" s="236" t="s">
        <v>3021</v>
      </c>
      <c r="G1675" s="233"/>
      <c r="H1675" s="237">
        <v>40.799999999999997</v>
      </c>
      <c r="I1675" s="238"/>
      <c r="J1675" s="233"/>
      <c r="K1675" s="233"/>
      <c r="L1675" s="239"/>
      <c r="M1675" s="240"/>
      <c r="N1675" s="241"/>
      <c r="O1675" s="241"/>
      <c r="P1675" s="241"/>
      <c r="Q1675" s="241"/>
      <c r="R1675" s="241"/>
      <c r="S1675" s="241"/>
      <c r="T1675" s="242"/>
      <c r="AT1675" s="243" t="s">
        <v>185</v>
      </c>
      <c r="AU1675" s="243" t="s">
        <v>87</v>
      </c>
      <c r="AV1675" s="11" t="s">
        <v>87</v>
      </c>
      <c r="AW1675" s="11" t="s">
        <v>41</v>
      </c>
      <c r="AX1675" s="11" t="s">
        <v>78</v>
      </c>
      <c r="AY1675" s="243" t="s">
        <v>168</v>
      </c>
    </row>
    <row r="1676" s="1" customFormat="1" ht="16.5" customHeight="1">
      <c r="B1676" s="45"/>
      <c r="C1676" s="254" t="s">
        <v>3022</v>
      </c>
      <c r="D1676" s="254" t="s">
        <v>460</v>
      </c>
      <c r="E1676" s="255" t="s">
        <v>3023</v>
      </c>
      <c r="F1676" s="256" t="s">
        <v>3024</v>
      </c>
      <c r="G1676" s="257" t="s">
        <v>350</v>
      </c>
      <c r="H1676" s="258">
        <v>44.880000000000003</v>
      </c>
      <c r="I1676" s="259"/>
      <c r="J1676" s="260">
        <f>ROUND(I1676*H1676,2)</f>
        <v>0</v>
      </c>
      <c r="K1676" s="256" t="s">
        <v>22</v>
      </c>
      <c r="L1676" s="261"/>
      <c r="M1676" s="262" t="s">
        <v>22</v>
      </c>
      <c r="N1676" s="263" t="s">
        <v>49</v>
      </c>
      <c r="O1676" s="46"/>
      <c r="P1676" s="229">
        <f>O1676*H1676</f>
        <v>0</v>
      </c>
      <c r="Q1676" s="229">
        <v>0.00034000000000000002</v>
      </c>
      <c r="R1676" s="229">
        <f>Q1676*H1676</f>
        <v>0.015259200000000002</v>
      </c>
      <c r="S1676" s="229">
        <v>0</v>
      </c>
      <c r="T1676" s="230">
        <f>S1676*H1676</f>
        <v>0</v>
      </c>
      <c r="AR1676" s="23" t="s">
        <v>337</v>
      </c>
      <c r="AT1676" s="23" t="s">
        <v>460</v>
      </c>
      <c r="AU1676" s="23" t="s">
        <v>87</v>
      </c>
      <c r="AY1676" s="23" t="s">
        <v>168</v>
      </c>
      <c r="BE1676" s="231">
        <f>IF(N1676="základní",J1676,0)</f>
        <v>0</v>
      </c>
      <c r="BF1676" s="231">
        <f>IF(N1676="snížená",J1676,0)</f>
        <v>0</v>
      </c>
      <c r="BG1676" s="231">
        <f>IF(N1676="zákl. přenesená",J1676,0)</f>
        <v>0</v>
      </c>
      <c r="BH1676" s="231">
        <f>IF(N1676="sníž. přenesená",J1676,0)</f>
        <v>0</v>
      </c>
      <c r="BI1676" s="231">
        <f>IF(N1676="nulová",J1676,0)</f>
        <v>0</v>
      </c>
      <c r="BJ1676" s="23" t="s">
        <v>24</v>
      </c>
      <c r="BK1676" s="231">
        <f>ROUND(I1676*H1676,2)</f>
        <v>0</v>
      </c>
      <c r="BL1676" s="23" t="s">
        <v>244</v>
      </c>
      <c r="BM1676" s="23" t="s">
        <v>3025</v>
      </c>
    </row>
    <row r="1677" s="11" customFormat="1">
      <c r="B1677" s="232"/>
      <c r="C1677" s="233"/>
      <c r="D1677" s="234" t="s">
        <v>185</v>
      </c>
      <c r="E1677" s="233"/>
      <c r="F1677" s="236" t="s">
        <v>3026</v>
      </c>
      <c r="G1677" s="233"/>
      <c r="H1677" s="237">
        <v>44.880000000000003</v>
      </c>
      <c r="I1677" s="238"/>
      <c r="J1677" s="233"/>
      <c r="K1677" s="233"/>
      <c r="L1677" s="239"/>
      <c r="M1677" s="240"/>
      <c r="N1677" s="241"/>
      <c r="O1677" s="241"/>
      <c r="P1677" s="241"/>
      <c r="Q1677" s="241"/>
      <c r="R1677" s="241"/>
      <c r="S1677" s="241"/>
      <c r="T1677" s="242"/>
      <c r="AT1677" s="243" t="s">
        <v>185</v>
      </c>
      <c r="AU1677" s="243" t="s">
        <v>87</v>
      </c>
      <c r="AV1677" s="11" t="s">
        <v>87</v>
      </c>
      <c r="AW1677" s="11" t="s">
        <v>6</v>
      </c>
      <c r="AX1677" s="11" t="s">
        <v>24</v>
      </c>
      <c r="AY1677" s="243" t="s">
        <v>168</v>
      </c>
    </row>
    <row r="1678" s="1" customFormat="1" ht="25.5" customHeight="1">
      <c r="B1678" s="45"/>
      <c r="C1678" s="220" t="s">
        <v>3027</v>
      </c>
      <c r="D1678" s="220" t="s">
        <v>170</v>
      </c>
      <c r="E1678" s="221" t="s">
        <v>3028</v>
      </c>
      <c r="F1678" s="222" t="s">
        <v>3029</v>
      </c>
      <c r="G1678" s="223" t="s">
        <v>247</v>
      </c>
      <c r="H1678" s="224">
        <v>417.95999999999998</v>
      </c>
      <c r="I1678" s="225"/>
      <c r="J1678" s="226">
        <f>ROUND(I1678*H1678,2)</f>
        <v>0</v>
      </c>
      <c r="K1678" s="222" t="s">
        <v>22</v>
      </c>
      <c r="L1678" s="71"/>
      <c r="M1678" s="227" t="s">
        <v>22</v>
      </c>
      <c r="N1678" s="228" t="s">
        <v>49</v>
      </c>
      <c r="O1678" s="46"/>
      <c r="P1678" s="229">
        <f>O1678*H1678</f>
        <v>0</v>
      </c>
      <c r="Q1678" s="229">
        <v>0.0053600000000000002</v>
      </c>
      <c r="R1678" s="229">
        <f>Q1678*H1678</f>
        <v>2.2402655999999999</v>
      </c>
      <c r="S1678" s="229">
        <v>0</v>
      </c>
      <c r="T1678" s="230">
        <f>S1678*H1678</f>
        <v>0</v>
      </c>
      <c r="AR1678" s="23" t="s">
        <v>244</v>
      </c>
      <c r="AT1678" s="23" t="s">
        <v>170</v>
      </c>
      <c r="AU1678" s="23" t="s">
        <v>87</v>
      </c>
      <c r="AY1678" s="23" t="s">
        <v>168</v>
      </c>
      <c r="BE1678" s="231">
        <f>IF(N1678="základní",J1678,0)</f>
        <v>0</v>
      </c>
      <c r="BF1678" s="231">
        <f>IF(N1678="snížená",J1678,0)</f>
        <v>0</v>
      </c>
      <c r="BG1678" s="231">
        <f>IF(N1678="zákl. přenesená",J1678,0)</f>
        <v>0</v>
      </c>
      <c r="BH1678" s="231">
        <f>IF(N1678="sníž. přenesená",J1678,0)</f>
        <v>0</v>
      </c>
      <c r="BI1678" s="231">
        <f>IF(N1678="nulová",J1678,0)</f>
        <v>0</v>
      </c>
      <c r="BJ1678" s="23" t="s">
        <v>24</v>
      </c>
      <c r="BK1678" s="231">
        <f>ROUND(I1678*H1678,2)</f>
        <v>0</v>
      </c>
      <c r="BL1678" s="23" t="s">
        <v>244</v>
      </c>
      <c r="BM1678" s="23" t="s">
        <v>3030</v>
      </c>
    </row>
    <row r="1679" s="1" customFormat="1" ht="25.5" customHeight="1">
      <c r="B1679" s="45"/>
      <c r="C1679" s="220" t="s">
        <v>3031</v>
      </c>
      <c r="D1679" s="220" t="s">
        <v>170</v>
      </c>
      <c r="E1679" s="221" t="s">
        <v>3032</v>
      </c>
      <c r="F1679" s="222" t="s">
        <v>3033</v>
      </c>
      <c r="G1679" s="223" t="s">
        <v>247</v>
      </c>
      <c r="H1679" s="224">
        <v>417.95999999999998</v>
      </c>
      <c r="I1679" s="225"/>
      <c r="J1679" s="226">
        <f>ROUND(I1679*H1679,2)</f>
        <v>0</v>
      </c>
      <c r="K1679" s="222" t="s">
        <v>22</v>
      </c>
      <c r="L1679" s="71"/>
      <c r="M1679" s="227" t="s">
        <v>22</v>
      </c>
      <c r="N1679" s="228" t="s">
        <v>49</v>
      </c>
      <c r="O1679" s="46"/>
      <c r="P1679" s="229">
        <f>O1679*H1679</f>
        <v>0</v>
      </c>
      <c r="Q1679" s="229">
        <v>0.0017899999999999999</v>
      </c>
      <c r="R1679" s="229">
        <f>Q1679*H1679</f>
        <v>0.74814839999999994</v>
      </c>
      <c r="S1679" s="229">
        <v>0</v>
      </c>
      <c r="T1679" s="230">
        <f>S1679*H1679</f>
        <v>0</v>
      </c>
      <c r="AR1679" s="23" t="s">
        <v>244</v>
      </c>
      <c r="AT1679" s="23" t="s">
        <v>170</v>
      </c>
      <c r="AU1679" s="23" t="s">
        <v>87</v>
      </c>
      <c r="AY1679" s="23" t="s">
        <v>168</v>
      </c>
      <c r="BE1679" s="231">
        <f>IF(N1679="základní",J1679,0)</f>
        <v>0</v>
      </c>
      <c r="BF1679" s="231">
        <f>IF(N1679="snížená",J1679,0)</f>
        <v>0</v>
      </c>
      <c r="BG1679" s="231">
        <f>IF(N1679="zákl. přenesená",J1679,0)</f>
        <v>0</v>
      </c>
      <c r="BH1679" s="231">
        <f>IF(N1679="sníž. přenesená",J1679,0)</f>
        <v>0</v>
      </c>
      <c r="BI1679" s="231">
        <f>IF(N1679="nulová",J1679,0)</f>
        <v>0</v>
      </c>
      <c r="BJ1679" s="23" t="s">
        <v>24</v>
      </c>
      <c r="BK1679" s="231">
        <f>ROUND(I1679*H1679,2)</f>
        <v>0</v>
      </c>
      <c r="BL1679" s="23" t="s">
        <v>244</v>
      </c>
      <c r="BM1679" s="23" t="s">
        <v>3034</v>
      </c>
    </row>
    <row r="1680" s="1" customFormat="1" ht="38.25" customHeight="1">
      <c r="B1680" s="45"/>
      <c r="C1680" s="220" t="s">
        <v>3035</v>
      </c>
      <c r="D1680" s="220" t="s">
        <v>170</v>
      </c>
      <c r="E1680" s="221" t="s">
        <v>3036</v>
      </c>
      <c r="F1680" s="222" t="s">
        <v>3037</v>
      </c>
      <c r="G1680" s="223" t="s">
        <v>241</v>
      </c>
      <c r="H1680" s="224">
        <v>16.422999999999998</v>
      </c>
      <c r="I1680" s="225"/>
      <c r="J1680" s="226">
        <f>ROUND(I1680*H1680,2)</f>
        <v>0</v>
      </c>
      <c r="K1680" s="222" t="s">
        <v>174</v>
      </c>
      <c r="L1680" s="71"/>
      <c r="M1680" s="227" t="s">
        <v>22</v>
      </c>
      <c r="N1680" s="228" t="s">
        <v>49</v>
      </c>
      <c r="O1680" s="46"/>
      <c r="P1680" s="229">
        <f>O1680*H1680</f>
        <v>0</v>
      </c>
      <c r="Q1680" s="229">
        <v>0</v>
      </c>
      <c r="R1680" s="229">
        <f>Q1680*H1680</f>
        <v>0</v>
      </c>
      <c r="S1680" s="229">
        <v>0</v>
      </c>
      <c r="T1680" s="230">
        <f>S1680*H1680</f>
        <v>0</v>
      </c>
      <c r="AR1680" s="23" t="s">
        <v>244</v>
      </c>
      <c r="AT1680" s="23" t="s">
        <v>170</v>
      </c>
      <c r="AU1680" s="23" t="s">
        <v>87</v>
      </c>
      <c r="AY1680" s="23" t="s">
        <v>168</v>
      </c>
      <c r="BE1680" s="231">
        <f>IF(N1680="základní",J1680,0)</f>
        <v>0</v>
      </c>
      <c r="BF1680" s="231">
        <f>IF(N1680="snížená",J1680,0)</f>
        <v>0</v>
      </c>
      <c r="BG1680" s="231">
        <f>IF(N1680="zákl. přenesená",J1680,0)</f>
        <v>0</v>
      </c>
      <c r="BH1680" s="231">
        <f>IF(N1680="sníž. přenesená",J1680,0)</f>
        <v>0</v>
      </c>
      <c r="BI1680" s="231">
        <f>IF(N1680="nulová",J1680,0)</f>
        <v>0</v>
      </c>
      <c r="BJ1680" s="23" t="s">
        <v>24</v>
      </c>
      <c r="BK1680" s="231">
        <f>ROUND(I1680*H1680,2)</f>
        <v>0</v>
      </c>
      <c r="BL1680" s="23" t="s">
        <v>244</v>
      </c>
      <c r="BM1680" s="23" t="s">
        <v>3038</v>
      </c>
    </row>
    <row r="1681" s="10" customFormat="1" ht="29.88" customHeight="1">
      <c r="B1681" s="204"/>
      <c r="C1681" s="205"/>
      <c r="D1681" s="206" t="s">
        <v>77</v>
      </c>
      <c r="E1681" s="218" t="s">
        <v>3039</v>
      </c>
      <c r="F1681" s="218" t="s">
        <v>3040</v>
      </c>
      <c r="G1681" s="205"/>
      <c r="H1681" s="205"/>
      <c r="I1681" s="208"/>
      <c r="J1681" s="219">
        <f>BK1681</f>
        <v>0</v>
      </c>
      <c r="K1681" s="205"/>
      <c r="L1681" s="210"/>
      <c r="M1681" s="211"/>
      <c r="N1681" s="212"/>
      <c r="O1681" s="212"/>
      <c r="P1681" s="213">
        <f>SUM(P1682:P1729)</f>
        <v>0</v>
      </c>
      <c r="Q1681" s="212"/>
      <c r="R1681" s="213">
        <f>SUM(R1682:R1729)</f>
        <v>5.7250952744000001</v>
      </c>
      <c r="S1681" s="212"/>
      <c r="T1681" s="214">
        <f>SUM(T1682:T1729)</f>
        <v>0</v>
      </c>
      <c r="AR1681" s="215" t="s">
        <v>87</v>
      </c>
      <c r="AT1681" s="216" t="s">
        <v>77</v>
      </c>
      <c r="AU1681" s="216" t="s">
        <v>24</v>
      </c>
      <c r="AY1681" s="215" t="s">
        <v>168</v>
      </c>
      <c r="BK1681" s="217">
        <f>SUM(BK1682:BK1729)</f>
        <v>0</v>
      </c>
    </row>
    <row r="1682" s="1" customFormat="1" ht="16.5" customHeight="1">
      <c r="B1682" s="45"/>
      <c r="C1682" s="220" t="s">
        <v>3041</v>
      </c>
      <c r="D1682" s="220" t="s">
        <v>170</v>
      </c>
      <c r="E1682" s="221" t="s">
        <v>3042</v>
      </c>
      <c r="F1682" s="222" t="s">
        <v>3043</v>
      </c>
      <c r="G1682" s="223" t="s">
        <v>247</v>
      </c>
      <c r="H1682" s="224">
        <v>499.05000000000001</v>
      </c>
      <c r="I1682" s="225"/>
      <c r="J1682" s="226">
        <f>ROUND(I1682*H1682,2)</f>
        <v>0</v>
      </c>
      <c r="K1682" s="222" t="s">
        <v>174</v>
      </c>
      <c r="L1682" s="71"/>
      <c r="M1682" s="227" t="s">
        <v>22</v>
      </c>
      <c r="N1682" s="228" t="s">
        <v>49</v>
      </c>
      <c r="O1682" s="46"/>
      <c r="P1682" s="229">
        <f>O1682*H1682</f>
        <v>0</v>
      </c>
      <c r="Q1682" s="229">
        <v>4.4799999999999999E-07</v>
      </c>
      <c r="R1682" s="229">
        <f>Q1682*H1682</f>
        <v>0.00022357440000000001</v>
      </c>
      <c r="S1682" s="229">
        <v>0</v>
      </c>
      <c r="T1682" s="230">
        <f>S1682*H1682</f>
        <v>0</v>
      </c>
      <c r="AR1682" s="23" t="s">
        <v>244</v>
      </c>
      <c r="AT1682" s="23" t="s">
        <v>170</v>
      </c>
      <c r="AU1682" s="23" t="s">
        <v>87</v>
      </c>
      <c r="AY1682" s="23" t="s">
        <v>168</v>
      </c>
      <c r="BE1682" s="231">
        <f>IF(N1682="základní",J1682,0)</f>
        <v>0</v>
      </c>
      <c r="BF1682" s="231">
        <f>IF(N1682="snížená",J1682,0)</f>
        <v>0</v>
      </c>
      <c r="BG1682" s="231">
        <f>IF(N1682="zákl. přenesená",J1682,0)</f>
        <v>0</v>
      </c>
      <c r="BH1682" s="231">
        <f>IF(N1682="sníž. přenesená",J1682,0)</f>
        <v>0</v>
      </c>
      <c r="BI1682" s="231">
        <f>IF(N1682="nulová",J1682,0)</f>
        <v>0</v>
      </c>
      <c r="BJ1682" s="23" t="s">
        <v>24</v>
      </c>
      <c r="BK1682" s="231">
        <f>ROUND(I1682*H1682,2)</f>
        <v>0</v>
      </c>
      <c r="BL1682" s="23" t="s">
        <v>244</v>
      </c>
      <c r="BM1682" s="23" t="s">
        <v>3044</v>
      </c>
    </row>
    <row r="1683" s="1" customFormat="1" ht="25.5" customHeight="1">
      <c r="B1683" s="45"/>
      <c r="C1683" s="220" t="s">
        <v>3045</v>
      </c>
      <c r="D1683" s="220" t="s">
        <v>170</v>
      </c>
      <c r="E1683" s="221" t="s">
        <v>3046</v>
      </c>
      <c r="F1683" s="222" t="s">
        <v>3047</v>
      </c>
      <c r="G1683" s="223" t="s">
        <v>247</v>
      </c>
      <c r="H1683" s="224">
        <v>499.05000000000001</v>
      </c>
      <c r="I1683" s="225"/>
      <c r="J1683" s="226">
        <f>ROUND(I1683*H1683,2)</f>
        <v>0</v>
      </c>
      <c r="K1683" s="222" t="s">
        <v>174</v>
      </c>
      <c r="L1683" s="71"/>
      <c r="M1683" s="227" t="s">
        <v>22</v>
      </c>
      <c r="N1683" s="228" t="s">
        <v>49</v>
      </c>
      <c r="O1683" s="46"/>
      <c r="P1683" s="229">
        <f>O1683*H1683</f>
        <v>0</v>
      </c>
      <c r="Q1683" s="229">
        <v>0.0075820000000000002</v>
      </c>
      <c r="R1683" s="229">
        <f>Q1683*H1683</f>
        <v>3.7837971000000001</v>
      </c>
      <c r="S1683" s="229">
        <v>0</v>
      </c>
      <c r="T1683" s="230">
        <f>S1683*H1683</f>
        <v>0</v>
      </c>
      <c r="AR1683" s="23" t="s">
        <v>244</v>
      </c>
      <c r="AT1683" s="23" t="s">
        <v>170</v>
      </c>
      <c r="AU1683" s="23" t="s">
        <v>87</v>
      </c>
      <c r="AY1683" s="23" t="s">
        <v>168</v>
      </c>
      <c r="BE1683" s="231">
        <f>IF(N1683="základní",J1683,0)</f>
        <v>0</v>
      </c>
      <c r="BF1683" s="231">
        <f>IF(N1683="snížená",J1683,0)</f>
        <v>0</v>
      </c>
      <c r="BG1683" s="231">
        <f>IF(N1683="zákl. přenesená",J1683,0)</f>
        <v>0</v>
      </c>
      <c r="BH1683" s="231">
        <f>IF(N1683="sníž. přenesená",J1683,0)</f>
        <v>0</v>
      </c>
      <c r="BI1683" s="231">
        <f>IF(N1683="nulová",J1683,0)</f>
        <v>0</v>
      </c>
      <c r="BJ1683" s="23" t="s">
        <v>24</v>
      </c>
      <c r="BK1683" s="231">
        <f>ROUND(I1683*H1683,2)</f>
        <v>0</v>
      </c>
      <c r="BL1683" s="23" t="s">
        <v>244</v>
      </c>
      <c r="BM1683" s="23" t="s">
        <v>3048</v>
      </c>
    </row>
    <row r="1684" s="1" customFormat="1" ht="16.5" customHeight="1">
      <c r="B1684" s="45"/>
      <c r="C1684" s="220" t="s">
        <v>3049</v>
      </c>
      <c r="D1684" s="220" t="s">
        <v>170</v>
      </c>
      <c r="E1684" s="221" t="s">
        <v>3050</v>
      </c>
      <c r="F1684" s="222" t="s">
        <v>3051</v>
      </c>
      <c r="G1684" s="223" t="s">
        <v>247</v>
      </c>
      <c r="H1684" s="224">
        <v>499.05000000000001</v>
      </c>
      <c r="I1684" s="225"/>
      <c r="J1684" s="226">
        <f>ROUND(I1684*H1684,2)</f>
        <v>0</v>
      </c>
      <c r="K1684" s="222" t="s">
        <v>174</v>
      </c>
      <c r="L1684" s="71"/>
      <c r="M1684" s="227" t="s">
        <v>22</v>
      </c>
      <c r="N1684" s="228" t="s">
        <v>49</v>
      </c>
      <c r="O1684" s="46"/>
      <c r="P1684" s="229">
        <f>O1684*H1684</f>
        <v>0</v>
      </c>
      <c r="Q1684" s="229">
        <v>0.00029999999999999997</v>
      </c>
      <c r="R1684" s="229">
        <f>Q1684*H1684</f>
        <v>0.14971499999999999</v>
      </c>
      <c r="S1684" s="229">
        <v>0</v>
      </c>
      <c r="T1684" s="230">
        <f>S1684*H1684</f>
        <v>0</v>
      </c>
      <c r="AR1684" s="23" t="s">
        <v>244</v>
      </c>
      <c r="AT1684" s="23" t="s">
        <v>170</v>
      </c>
      <c r="AU1684" s="23" t="s">
        <v>87</v>
      </c>
      <c r="AY1684" s="23" t="s">
        <v>168</v>
      </c>
      <c r="BE1684" s="231">
        <f>IF(N1684="základní",J1684,0)</f>
        <v>0</v>
      </c>
      <c r="BF1684" s="231">
        <f>IF(N1684="snížená",J1684,0)</f>
        <v>0</v>
      </c>
      <c r="BG1684" s="231">
        <f>IF(N1684="zákl. přenesená",J1684,0)</f>
        <v>0</v>
      </c>
      <c r="BH1684" s="231">
        <f>IF(N1684="sníž. přenesená",J1684,0)</f>
        <v>0</v>
      </c>
      <c r="BI1684" s="231">
        <f>IF(N1684="nulová",J1684,0)</f>
        <v>0</v>
      </c>
      <c r="BJ1684" s="23" t="s">
        <v>24</v>
      </c>
      <c r="BK1684" s="231">
        <f>ROUND(I1684*H1684,2)</f>
        <v>0</v>
      </c>
      <c r="BL1684" s="23" t="s">
        <v>244</v>
      </c>
      <c r="BM1684" s="23" t="s">
        <v>3052</v>
      </c>
    </row>
    <row r="1685" s="12" customFormat="1">
      <c r="B1685" s="244"/>
      <c r="C1685" s="245"/>
      <c r="D1685" s="234" t="s">
        <v>185</v>
      </c>
      <c r="E1685" s="246" t="s">
        <v>22</v>
      </c>
      <c r="F1685" s="247" t="s">
        <v>3053</v>
      </c>
      <c r="G1685" s="245"/>
      <c r="H1685" s="246" t="s">
        <v>22</v>
      </c>
      <c r="I1685" s="248"/>
      <c r="J1685" s="245"/>
      <c r="K1685" s="245"/>
      <c r="L1685" s="249"/>
      <c r="M1685" s="250"/>
      <c r="N1685" s="251"/>
      <c r="O1685" s="251"/>
      <c r="P1685" s="251"/>
      <c r="Q1685" s="251"/>
      <c r="R1685" s="251"/>
      <c r="S1685" s="251"/>
      <c r="T1685" s="252"/>
      <c r="AT1685" s="253" t="s">
        <v>185</v>
      </c>
      <c r="AU1685" s="253" t="s">
        <v>87</v>
      </c>
      <c r="AV1685" s="12" t="s">
        <v>24</v>
      </c>
      <c r="AW1685" s="12" t="s">
        <v>41</v>
      </c>
      <c r="AX1685" s="12" t="s">
        <v>78</v>
      </c>
      <c r="AY1685" s="253" t="s">
        <v>168</v>
      </c>
    </row>
    <row r="1686" s="11" customFormat="1">
      <c r="B1686" s="232"/>
      <c r="C1686" s="233"/>
      <c r="D1686" s="234" t="s">
        <v>185</v>
      </c>
      <c r="E1686" s="235" t="s">
        <v>22</v>
      </c>
      <c r="F1686" s="236" t="s">
        <v>3054</v>
      </c>
      <c r="G1686" s="233"/>
      <c r="H1686" s="237">
        <v>162.13</v>
      </c>
      <c r="I1686" s="238"/>
      <c r="J1686" s="233"/>
      <c r="K1686" s="233"/>
      <c r="L1686" s="239"/>
      <c r="M1686" s="240"/>
      <c r="N1686" s="241"/>
      <c r="O1686" s="241"/>
      <c r="P1686" s="241"/>
      <c r="Q1686" s="241"/>
      <c r="R1686" s="241"/>
      <c r="S1686" s="241"/>
      <c r="T1686" s="242"/>
      <c r="AT1686" s="243" t="s">
        <v>185</v>
      </c>
      <c r="AU1686" s="243" t="s">
        <v>87</v>
      </c>
      <c r="AV1686" s="11" t="s">
        <v>87</v>
      </c>
      <c r="AW1686" s="11" t="s">
        <v>41</v>
      </c>
      <c r="AX1686" s="11" t="s">
        <v>78</v>
      </c>
      <c r="AY1686" s="243" t="s">
        <v>168</v>
      </c>
    </row>
    <row r="1687" s="11" customFormat="1">
      <c r="B1687" s="232"/>
      <c r="C1687" s="233"/>
      <c r="D1687" s="234" t="s">
        <v>185</v>
      </c>
      <c r="E1687" s="235" t="s">
        <v>22</v>
      </c>
      <c r="F1687" s="236" t="s">
        <v>3055</v>
      </c>
      <c r="G1687" s="233"/>
      <c r="H1687" s="237">
        <v>17</v>
      </c>
      <c r="I1687" s="238"/>
      <c r="J1687" s="233"/>
      <c r="K1687" s="233"/>
      <c r="L1687" s="239"/>
      <c r="M1687" s="240"/>
      <c r="N1687" s="241"/>
      <c r="O1687" s="241"/>
      <c r="P1687" s="241"/>
      <c r="Q1687" s="241"/>
      <c r="R1687" s="241"/>
      <c r="S1687" s="241"/>
      <c r="T1687" s="242"/>
      <c r="AT1687" s="243" t="s">
        <v>185</v>
      </c>
      <c r="AU1687" s="243" t="s">
        <v>87</v>
      </c>
      <c r="AV1687" s="11" t="s">
        <v>87</v>
      </c>
      <c r="AW1687" s="11" t="s">
        <v>41</v>
      </c>
      <c r="AX1687" s="11" t="s">
        <v>78</v>
      </c>
      <c r="AY1687" s="243" t="s">
        <v>168</v>
      </c>
    </row>
    <row r="1688" s="12" customFormat="1">
      <c r="B1688" s="244"/>
      <c r="C1688" s="245"/>
      <c r="D1688" s="234" t="s">
        <v>185</v>
      </c>
      <c r="E1688" s="246" t="s">
        <v>22</v>
      </c>
      <c r="F1688" s="247" t="s">
        <v>3056</v>
      </c>
      <c r="G1688" s="245"/>
      <c r="H1688" s="246" t="s">
        <v>22</v>
      </c>
      <c r="I1688" s="248"/>
      <c r="J1688" s="245"/>
      <c r="K1688" s="245"/>
      <c r="L1688" s="249"/>
      <c r="M1688" s="250"/>
      <c r="N1688" s="251"/>
      <c r="O1688" s="251"/>
      <c r="P1688" s="251"/>
      <c r="Q1688" s="251"/>
      <c r="R1688" s="251"/>
      <c r="S1688" s="251"/>
      <c r="T1688" s="252"/>
      <c r="AT1688" s="253" t="s">
        <v>185</v>
      </c>
      <c r="AU1688" s="253" t="s">
        <v>87</v>
      </c>
      <c r="AV1688" s="12" t="s">
        <v>24</v>
      </c>
      <c r="AW1688" s="12" t="s">
        <v>41</v>
      </c>
      <c r="AX1688" s="12" t="s">
        <v>78</v>
      </c>
      <c r="AY1688" s="253" t="s">
        <v>168</v>
      </c>
    </row>
    <row r="1689" s="11" customFormat="1">
      <c r="B1689" s="232"/>
      <c r="C1689" s="233"/>
      <c r="D1689" s="234" t="s">
        <v>185</v>
      </c>
      <c r="E1689" s="235" t="s">
        <v>22</v>
      </c>
      <c r="F1689" s="236" t="s">
        <v>3057</v>
      </c>
      <c r="G1689" s="233"/>
      <c r="H1689" s="237">
        <v>159.96000000000001</v>
      </c>
      <c r="I1689" s="238"/>
      <c r="J1689" s="233"/>
      <c r="K1689" s="233"/>
      <c r="L1689" s="239"/>
      <c r="M1689" s="240"/>
      <c r="N1689" s="241"/>
      <c r="O1689" s="241"/>
      <c r="P1689" s="241"/>
      <c r="Q1689" s="241"/>
      <c r="R1689" s="241"/>
      <c r="S1689" s="241"/>
      <c r="T1689" s="242"/>
      <c r="AT1689" s="243" t="s">
        <v>185</v>
      </c>
      <c r="AU1689" s="243" t="s">
        <v>87</v>
      </c>
      <c r="AV1689" s="11" t="s">
        <v>87</v>
      </c>
      <c r="AW1689" s="11" t="s">
        <v>41</v>
      </c>
      <c r="AX1689" s="11" t="s">
        <v>78</v>
      </c>
      <c r="AY1689" s="243" t="s">
        <v>168</v>
      </c>
    </row>
    <row r="1690" s="12" customFormat="1">
      <c r="B1690" s="244"/>
      <c r="C1690" s="245"/>
      <c r="D1690" s="234" t="s">
        <v>185</v>
      </c>
      <c r="E1690" s="246" t="s">
        <v>22</v>
      </c>
      <c r="F1690" s="247" t="s">
        <v>3058</v>
      </c>
      <c r="G1690" s="245"/>
      <c r="H1690" s="246" t="s">
        <v>22</v>
      </c>
      <c r="I1690" s="248"/>
      <c r="J1690" s="245"/>
      <c r="K1690" s="245"/>
      <c r="L1690" s="249"/>
      <c r="M1690" s="250"/>
      <c r="N1690" s="251"/>
      <c r="O1690" s="251"/>
      <c r="P1690" s="251"/>
      <c r="Q1690" s="251"/>
      <c r="R1690" s="251"/>
      <c r="S1690" s="251"/>
      <c r="T1690" s="252"/>
      <c r="AT1690" s="253" t="s">
        <v>185</v>
      </c>
      <c r="AU1690" s="253" t="s">
        <v>87</v>
      </c>
      <c r="AV1690" s="12" t="s">
        <v>24</v>
      </c>
      <c r="AW1690" s="12" t="s">
        <v>41</v>
      </c>
      <c r="AX1690" s="12" t="s">
        <v>78</v>
      </c>
      <c r="AY1690" s="253" t="s">
        <v>168</v>
      </c>
    </row>
    <row r="1691" s="11" customFormat="1">
      <c r="B1691" s="232"/>
      <c r="C1691" s="233"/>
      <c r="D1691" s="234" t="s">
        <v>185</v>
      </c>
      <c r="E1691" s="235" t="s">
        <v>22</v>
      </c>
      <c r="F1691" s="236" t="s">
        <v>3057</v>
      </c>
      <c r="G1691" s="233"/>
      <c r="H1691" s="237">
        <v>159.96000000000001</v>
      </c>
      <c r="I1691" s="238"/>
      <c r="J1691" s="233"/>
      <c r="K1691" s="233"/>
      <c r="L1691" s="239"/>
      <c r="M1691" s="240"/>
      <c r="N1691" s="241"/>
      <c r="O1691" s="241"/>
      <c r="P1691" s="241"/>
      <c r="Q1691" s="241"/>
      <c r="R1691" s="241"/>
      <c r="S1691" s="241"/>
      <c r="T1691" s="242"/>
      <c r="AT1691" s="243" t="s">
        <v>185</v>
      </c>
      <c r="AU1691" s="243" t="s">
        <v>87</v>
      </c>
      <c r="AV1691" s="11" t="s">
        <v>87</v>
      </c>
      <c r="AW1691" s="11" t="s">
        <v>41</v>
      </c>
      <c r="AX1691" s="11" t="s">
        <v>78</v>
      </c>
      <c r="AY1691" s="243" t="s">
        <v>168</v>
      </c>
    </row>
    <row r="1692" s="1" customFormat="1" ht="16.5" customHeight="1">
      <c r="B1692" s="45"/>
      <c r="C1692" s="254" t="s">
        <v>3059</v>
      </c>
      <c r="D1692" s="254" t="s">
        <v>460</v>
      </c>
      <c r="E1692" s="255" t="s">
        <v>3060</v>
      </c>
      <c r="F1692" s="256" t="s">
        <v>3061</v>
      </c>
      <c r="G1692" s="257" t="s">
        <v>247</v>
      </c>
      <c r="H1692" s="258">
        <v>524.00300000000004</v>
      </c>
      <c r="I1692" s="259"/>
      <c r="J1692" s="260">
        <f>ROUND(I1692*H1692,2)</f>
        <v>0</v>
      </c>
      <c r="K1692" s="256" t="s">
        <v>22</v>
      </c>
      <c r="L1692" s="261"/>
      <c r="M1692" s="262" t="s">
        <v>22</v>
      </c>
      <c r="N1692" s="263" t="s">
        <v>49</v>
      </c>
      <c r="O1692" s="46"/>
      <c r="P1692" s="229">
        <f>O1692*H1692</f>
        <v>0</v>
      </c>
      <c r="Q1692" s="229">
        <v>0.0032000000000000002</v>
      </c>
      <c r="R1692" s="229">
        <f>Q1692*H1692</f>
        <v>1.6768096000000001</v>
      </c>
      <c r="S1692" s="229">
        <v>0</v>
      </c>
      <c r="T1692" s="230">
        <f>S1692*H1692</f>
        <v>0</v>
      </c>
      <c r="AR1692" s="23" t="s">
        <v>337</v>
      </c>
      <c r="AT1692" s="23" t="s">
        <v>460</v>
      </c>
      <c r="AU1692" s="23" t="s">
        <v>87</v>
      </c>
      <c r="AY1692" s="23" t="s">
        <v>168</v>
      </c>
      <c r="BE1692" s="231">
        <f>IF(N1692="základní",J1692,0)</f>
        <v>0</v>
      </c>
      <c r="BF1692" s="231">
        <f>IF(N1692="snížená",J1692,0)</f>
        <v>0</v>
      </c>
      <c r="BG1692" s="231">
        <f>IF(N1692="zákl. přenesená",J1692,0)</f>
        <v>0</v>
      </c>
      <c r="BH1692" s="231">
        <f>IF(N1692="sníž. přenesená",J1692,0)</f>
        <v>0</v>
      </c>
      <c r="BI1692" s="231">
        <f>IF(N1692="nulová",J1692,0)</f>
        <v>0</v>
      </c>
      <c r="BJ1692" s="23" t="s">
        <v>24</v>
      </c>
      <c r="BK1692" s="231">
        <f>ROUND(I1692*H1692,2)</f>
        <v>0</v>
      </c>
      <c r="BL1692" s="23" t="s">
        <v>244</v>
      </c>
      <c r="BM1692" s="23" t="s">
        <v>3062</v>
      </c>
    </row>
    <row r="1693" s="11" customFormat="1">
      <c r="B1693" s="232"/>
      <c r="C1693" s="233"/>
      <c r="D1693" s="234" t="s">
        <v>185</v>
      </c>
      <c r="E1693" s="233"/>
      <c r="F1693" s="236" t="s">
        <v>3063</v>
      </c>
      <c r="G1693" s="233"/>
      <c r="H1693" s="237">
        <v>524.00300000000004</v>
      </c>
      <c r="I1693" s="238"/>
      <c r="J1693" s="233"/>
      <c r="K1693" s="233"/>
      <c r="L1693" s="239"/>
      <c r="M1693" s="240"/>
      <c r="N1693" s="241"/>
      <c r="O1693" s="241"/>
      <c r="P1693" s="241"/>
      <c r="Q1693" s="241"/>
      <c r="R1693" s="241"/>
      <c r="S1693" s="241"/>
      <c r="T1693" s="242"/>
      <c r="AT1693" s="243" t="s">
        <v>185</v>
      </c>
      <c r="AU1693" s="243" t="s">
        <v>87</v>
      </c>
      <c r="AV1693" s="11" t="s">
        <v>87</v>
      </c>
      <c r="AW1693" s="11" t="s">
        <v>6</v>
      </c>
      <c r="AX1693" s="11" t="s">
        <v>24</v>
      </c>
      <c r="AY1693" s="243" t="s">
        <v>168</v>
      </c>
    </row>
    <row r="1694" s="1" customFormat="1" ht="16.5" customHeight="1">
      <c r="B1694" s="45"/>
      <c r="C1694" s="220" t="s">
        <v>3064</v>
      </c>
      <c r="D1694" s="220" t="s">
        <v>170</v>
      </c>
      <c r="E1694" s="221" t="s">
        <v>3065</v>
      </c>
      <c r="F1694" s="222" t="s">
        <v>3066</v>
      </c>
      <c r="G1694" s="223" t="s">
        <v>350</v>
      </c>
      <c r="H1694" s="224">
        <v>347.75</v>
      </c>
      <c r="I1694" s="225"/>
      <c r="J1694" s="226">
        <f>ROUND(I1694*H1694,2)</f>
        <v>0</v>
      </c>
      <c r="K1694" s="222" t="s">
        <v>174</v>
      </c>
      <c r="L1694" s="71"/>
      <c r="M1694" s="227" t="s">
        <v>22</v>
      </c>
      <c r="N1694" s="228" t="s">
        <v>49</v>
      </c>
      <c r="O1694" s="46"/>
      <c r="P1694" s="229">
        <f>O1694*H1694</f>
        <v>0</v>
      </c>
      <c r="Q1694" s="229">
        <v>3.0000000000000001E-05</v>
      </c>
      <c r="R1694" s="229">
        <f>Q1694*H1694</f>
        <v>0.010432500000000001</v>
      </c>
      <c r="S1694" s="229">
        <v>0</v>
      </c>
      <c r="T1694" s="230">
        <f>S1694*H1694</f>
        <v>0</v>
      </c>
      <c r="AR1694" s="23" t="s">
        <v>244</v>
      </c>
      <c r="AT1694" s="23" t="s">
        <v>170</v>
      </c>
      <c r="AU1694" s="23" t="s">
        <v>87</v>
      </c>
      <c r="AY1694" s="23" t="s">
        <v>168</v>
      </c>
      <c r="BE1694" s="231">
        <f>IF(N1694="základní",J1694,0)</f>
        <v>0</v>
      </c>
      <c r="BF1694" s="231">
        <f>IF(N1694="snížená",J1694,0)</f>
        <v>0</v>
      </c>
      <c r="BG1694" s="231">
        <f>IF(N1694="zákl. přenesená",J1694,0)</f>
        <v>0</v>
      </c>
      <c r="BH1694" s="231">
        <f>IF(N1694="sníž. přenesená",J1694,0)</f>
        <v>0</v>
      </c>
      <c r="BI1694" s="231">
        <f>IF(N1694="nulová",J1694,0)</f>
        <v>0</v>
      </c>
      <c r="BJ1694" s="23" t="s">
        <v>24</v>
      </c>
      <c r="BK1694" s="231">
        <f>ROUND(I1694*H1694,2)</f>
        <v>0</v>
      </c>
      <c r="BL1694" s="23" t="s">
        <v>244</v>
      </c>
      <c r="BM1694" s="23" t="s">
        <v>3067</v>
      </c>
    </row>
    <row r="1695" s="12" customFormat="1">
      <c r="B1695" s="244"/>
      <c r="C1695" s="245"/>
      <c r="D1695" s="234" t="s">
        <v>185</v>
      </c>
      <c r="E1695" s="246" t="s">
        <v>22</v>
      </c>
      <c r="F1695" s="247" t="s">
        <v>3068</v>
      </c>
      <c r="G1695" s="245"/>
      <c r="H1695" s="246" t="s">
        <v>22</v>
      </c>
      <c r="I1695" s="248"/>
      <c r="J1695" s="245"/>
      <c r="K1695" s="245"/>
      <c r="L1695" s="249"/>
      <c r="M1695" s="250"/>
      <c r="N1695" s="251"/>
      <c r="O1695" s="251"/>
      <c r="P1695" s="251"/>
      <c r="Q1695" s="251"/>
      <c r="R1695" s="251"/>
      <c r="S1695" s="251"/>
      <c r="T1695" s="252"/>
      <c r="AT1695" s="253" t="s">
        <v>185</v>
      </c>
      <c r="AU1695" s="253" t="s">
        <v>87</v>
      </c>
      <c r="AV1695" s="12" t="s">
        <v>24</v>
      </c>
      <c r="AW1695" s="12" t="s">
        <v>41</v>
      </c>
      <c r="AX1695" s="12" t="s">
        <v>78</v>
      </c>
      <c r="AY1695" s="253" t="s">
        <v>168</v>
      </c>
    </row>
    <row r="1696" s="12" customFormat="1">
      <c r="B1696" s="244"/>
      <c r="C1696" s="245"/>
      <c r="D1696" s="234" t="s">
        <v>185</v>
      </c>
      <c r="E1696" s="246" t="s">
        <v>22</v>
      </c>
      <c r="F1696" s="247" t="s">
        <v>919</v>
      </c>
      <c r="G1696" s="245"/>
      <c r="H1696" s="246" t="s">
        <v>22</v>
      </c>
      <c r="I1696" s="248"/>
      <c r="J1696" s="245"/>
      <c r="K1696" s="245"/>
      <c r="L1696" s="249"/>
      <c r="M1696" s="250"/>
      <c r="N1696" s="251"/>
      <c r="O1696" s="251"/>
      <c r="P1696" s="251"/>
      <c r="Q1696" s="251"/>
      <c r="R1696" s="251"/>
      <c r="S1696" s="251"/>
      <c r="T1696" s="252"/>
      <c r="AT1696" s="253" t="s">
        <v>185</v>
      </c>
      <c r="AU1696" s="253" t="s">
        <v>87</v>
      </c>
      <c r="AV1696" s="12" t="s">
        <v>24</v>
      </c>
      <c r="AW1696" s="12" t="s">
        <v>41</v>
      </c>
      <c r="AX1696" s="12" t="s">
        <v>78</v>
      </c>
      <c r="AY1696" s="253" t="s">
        <v>168</v>
      </c>
    </row>
    <row r="1697" s="11" customFormat="1">
      <c r="B1697" s="232"/>
      <c r="C1697" s="233"/>
      <c r="D1697" s="234" t="s">
        <v>185</v>
      </c>
      <c r="E1697" s="235" t="s">
        <v>22</v>
      </c>
      <c r="F1697" s="236" t="s">
        <v>3069</v>
      </c>
      <c r="G1697" s="233"/>
      <c r="H1697" s="237">
        <v>10.5</v>
      </c>
      <c r="I1697" s="238"/>
      <c r="J1697" s="233"/>
      <c r="K1697" s="233"/>
      <c r="L1697" s="239"/>
      <c r="M1697" s="240"/>
      <c r="N1697" s="241"/>
      <c r="O1697" s="241"/>
      <c r="P1697" s="241"/>
      <c r="Q1697" s="241"/>
      <c r="R1697" s="241"/>
      <c r="S1697" s="241"/>
      <c r="T1697" s="242"/>
      <c r="AT1697" s="243" t="s">
        <v>185</v>
      </c>
      <c r="AU1697" s="243" t="s">
        <v>87</v>
      </c>
      <c r="AV1697" s="11" t="s">
        <v>87</v>
      </c>
      <c r="AW1697" s="11" t="s">
        <v>41</v>
      </c>
      <c r="AX1697" s="11" t="s">
        <v>78</v>
      </c>
      <c r="AY1697" s="243" t="s">
        <v>168</v>
      </c>
    </row>
    <row r="1698" s="12" customFormat="1">
      <c r="B1698" s="244"/>
      <c r="C1698" s="245"/>
      <c r="D1698" s="234" t="s">
        <v>185</v>
      </c>
      <c r="E1698" s="246" t="s">
        <v>22</v>
      </c>
      <c r="F1698" s="247" t="s">
        <v>814</v>
      </c>
      <c r="G1698" s="245"/>
      <c r="H1698" s="246" t="s">
        <v>22</v>
      </c>
      <c r="I1698" s="248"/>
      <c r="J1698" s="245"/>
      <c r="K1698" s="245"/>
      <c r="L1698" s="249"/>
      <c r="M1698" s="250"/>
      <c r="N1698" s="251"/>
      <c r="O1698" s="251"/>
      <c r="P1698" s="251"/>
      <c r="Q1698" s="251"/>
      <c r="R1698" s="251"/>
      <c r="S1698" s="251"/>
      <c r="T1698" s="252"/>
      <c r="AT1698" s="253" t="s">
        <v>185</v>
      </c>
      <c r="AU1698" s="253" t="s">
        <v>87</v>
      </c>
      <c r="AV1698" s="12" t="s">
        <v>24</v>
      </c>
      <c r="AW1698" s="12" t="s">
        <v>41</v>
      </c>
      <c r="AX1698" s="12" t="s">
        <v>78</v>
      </c>
      <c r="AY1698" s="253" t="s">
        <v>168</v>
      </c>
    </row>
    <row r="1699" s="11" customFormat="1">
      <c r="B1699" s="232"/>
      <c r="C1699" s="233"/>
      <c r="D1699" s="234" t="s">
        <v>185</v>
      </c>
      <c r="E1699" s="235" t="s">
        <v>22</v>
      </c>
      <c r="F1699" s="236" t="s">
        <v>3070</v>
      </c>
      <c r="G1699" s="233"/>
      <c r="H1699" s="237">
        <v>16</v>
      </c>
      <c r="I1699" s="238"/>
      <c r="J1699" s="233"/>
      <c r="K1699" s="233"/>
      <c r="L1699" s="239"/>
      <c r="M1699" s="240"/>
      <c r="N1699" s="241"/>
      <c r="O1699" s="241"/>
      <c r="P1699" s="241"/>
      <c r="Q1699" s="241"/>
      <c r="R1699" s="241"/>
      <c r="S1699" s="241"/>
      <c r="T1699" s="242"/>
      <c r="AT1699" s="243" t="s">
        <v>185</v>
      </c>
      <c r="AU1699" s="243" t="s">
        <v>87</v>
      </c>
      <c r="AV1699" s="11" t="s">
        <v>87</v>
      </c>
      <c r="AW1699" s="11" t="s">
        <v>41</v>
      </c>
      <c r="AX1699" s="11" t="s">
        <v>78</v>
      </c>
      <c r="AY1699" s="243" t="s">
        <v>168</v>
      </c>
    </row>
    <row r="1700" s="12" customFormat="1">
      <c r="B1700" s="244"/>
      <c r="C1700" s="245"/>
      <c r="D1700" s="234" t="s">
        <v>185</v>
      </c>
      <c r="E1700" s="246" t="s">
        <v>22</v>
      </c>
      <c r="F1700" s="247" t="s">
        <v>891</v>
      </c>
      <c r="G1700" s="245"/>
      <c r="H1700" s="246" t="s">
        <v>22</v>
      </c>
      <c r="I1700" s="248"/>
      <c r="J1700" s="245"/>
      <c r="K1700" s="245"/>
      <c r="L1700" s="249"/>
      <c r="M1700" s="250"/>
      <c r="N1700" s="251"/>
      <c r="O1700" s="251"/>
      <c r="P1700" s="251"/>
      <c r="Q1700" s="251"/>
      <c r="R1700" s="251"/>
      <c r="S1700" s="251"/>
      <c r="T1700" s="252"/>
      <c r="AT1700" s="253" t="s">
        <v>185</v>
      </c>
      <c r="AU1700" s="253" t="s">
        <v>87</v>
      </c>
      <c r="AV1700" s="12" t="s">
        <v>24</v>
      </c>
      <c r="AW1700" s="12" t="s">
        <v>41</v>
      </c>
      <c r="AX1700" s="12" t="s">
        <v>78</v>
      </c>
      <c r="AY1700" s="253" t="s">
        <v>168</v>
      </c>
    </row>
    <row r="1701" s="11" customFormat="1">
      <c r="B1701" s="232"/>
      <c r="C1701" s="233"/>
      <c r="D1701" s="234" t="s">
        <v>185</v>
      </c>
      <c r="E1701" s="235" t="s">
        <v>22</v>
      </c>
      <c r="F1701" s="236" t="s">
        <v>3071</v>
      </c>
      <c r="G1701" s="233"/>
      <c r="H1701" s="237">
        <v>14.9</v>
      </c>
      <c r="I1701" s="238"/>
      <c r="J1701" s="233"/>
      <c r="K1701" s="233"/>
      <c r="L1701" s="239"/>
      <c r="M1701" s="240"/>
      <c r="N1701" s="241"/>
      <c r="O1701" s="241"/>
      <c r="P1701" s="241"/>
      <c r="Q1701" s="241"/>
      <c r="R1701" s="241"/>
      <c r="S1701" s="241"/>
      <c r="T1701" s="242"/>
      <c r="AT1701" s="243" t="s">
        <v>185</v>
      </c>
      <c r="AU1701" s="243" t="s">
        <v>87</v>
      </c>
      <c r="AV1701" s="11" t="s">
        <v>87</v>
      </c>
      <c r="AW1701" s="11" t="s">
        <v>41</v>
      </c>
      <c r="AX1701" s="11" t="s">
        <v>78</v>
      </c>
      <c r="AY1701" s="243" t="s">
        <v>168</v>
      </c>
    </row>
    <row r="1702" s="12" customFormat="1">
      <c r="B1702" s="244"/>
      <c r="C1702" s="245"/>
      <c r="D1702" s="234" t="s">
        <v>185</v>
      </c>
      <c r="E1702" s="246" t="s">
        <v>22</v>
      </c>
      <c r="F1702" s="247" t="s">
        <v>893</v>
      </c>
      <c r="G1702" s="245"/>
      <c r="H1702" s="246" t="s">
        <v>22</v>
      </c>
      <c r="I1702" s="248"/>
      <c r="J1702" s="245"/>
      <c r="K1702" s="245"/>
      <c r="L1702" s="249"/>
      <c r="M1702" s="250"/>
      <c r="N1702" s="251"/>
      <c r="O1702" s="251"/>
      <c r="P1702" s="251"/>
      <c r="Q1702" s="251"/>
      <c r="R1702" s="251"/>
      <c r="S1702" s="251"/>
      <c r="T1702" s="252"/>
      <c r="AT1702" s="253" t="s">
        <v>185</v>
      </c>
      <c r="AU1702" s="253" t="s">
        <v>87</v>
      </c>
      <c r="AV1702" s="12" t="s">
        <v>24</v>
      </c>
      <c r="AW1702" s="12" t="s">
        <v>41</v>
      </c>
      <c r="AX1702" s="12" t="s">
        <v>78</v>
      </c>
      <c r="AY1702" s="253" t="s">
        <v>168</v>
      </c>
    </row>
    <row r="1703" s="11" customFormat="1">
      <c r="B1703" s="232"/>
      <c r="C1703" s="233"/>
      <c r="D1703" s="234" t="s">
        <v>185</v>
      </c>
      <c r="E1703" s="235" t="s">
        <v>22</v>
      </c>
      <c r="F1703" s="236" t="s">
        <v>3072</v>
      </c>
      <c r="G1703" s="233"/>
      <c r="H1703" s="237">
        <v>26.899999999999999</v>
      </c>
      <c r="I1703" s="238"/>
      <c r="J1703" s="233"/>
      <c r="K1703" s="233"/>
      <c r="L1703" s="239"/>
      <c r="M1703" s="240"/>
      <c r="N1703" s="241"/>
      <c r="O1703" s="241"/>
      <c r="P1703" s="241"/>
      <c r="Q1703" s="241"/>
      <c r="R1703" s="241"/>
      <c r="S1703" s="241"/>
      <c r="T1703" s="242"/>
      <c r="AT1703" s="243" t="s">
        <v>185</v>
      </c>
      <c r="AU1703" s="243" t="s">
        <v>87</v>
      </c>
      <c r="AV1703" s="11" t="s">
        <v>87</v>
      </c>
      <c r="AW1703" s="11" t="s">
        <v>41</v>
      </c>
      <c r="AX1703" s="11" t="s">
        <v>78</v>
      </c>
      <c r="AY1703" s="243" t="s">
        <v>168</v>
      </c>
    </row>
    <row r="1704" s="12" customFormat="1">
      <c r="B1704" s="244"/>
      <c r="C1704" s="245"/>
      <c r="D1704" s="234" t="s">
        <v>185</v>
      </c>
      <c r="E1704" s="246" t="s">
        <v>22</v>
      </c>
      <c r="F1704" s="247" t="s">
        <v>895</v>
      </c>
      <c r="G1704" s="245"/>
      <c r="H1704" s="246" t="s">
        <v>22</v>
      </c>
      <c r="I1704" s="248"/>
      <c r="J1704" s="245"/>
      <c r="K1704" s="245"/>
      <c r="L1704" s="249"/>
      <c r="M1704" s="250"/>
      <c r="N1704" s="251"/>
      <c r="O1704" s="251"/>
      <c r="P1704" s="251"/>
      <c r="Q1704" s="251"/>
      <c r="R1704" s="251"/>
      <c r="S1704" s="251"/>
      <c r="T1704" s="252"/>
      <c r="AT1704" s="253" t="s">
        <v>185</v>
      </c>
      <c r="AU1704" s="253" t="s">
        <v>87</v>
      </c>
      <c r="AV1704" s="12" t="s">
        <v>24</v>
      </c>
      <c r="AW1704" s="12" t="s">
        <v>41</v>
      </c>
      <c r="AX1704" s="12" t="s">
        <v>78</v>
      </c>
      <c r="AY1704" s="253" t="s">
        <v>168</v>
      </c>
    </row>
    <row r="1705" s="11" customFormat="1">
      <c r="B1705" s="232"/>
      <c r="C1705" s="233"/>
      <c r="D1705" s="234" t="s">
        <v>185</v>
      </c>
      <c r="E1705" s="235" t="s">
        <v>22</v>
      </c>
      <c r="F1705" s="236" t="s">
        <v>3073</v>
      </c>
      <c r="G1705" s="233"/>
      <c r="H1705" s="237">
        <v>27</v>
      </c>
      <c r="I1705" s="238"/>
      <c r="J1705" s="233"/>
      <c r="K1705" s="233"/>
      <c r="L1705" s="239"/>
      <c r="M1705" s="240"/>
      <c r="N1705" s="241"/>
      <c r="O1705" s="241"/>
      <c r="P1705" s="241"/>
      <c r="Q1705" s="241"/>
      <c r="R1705" s="241"/>
      <c r="S1705" s="241"/>
      <c r="T1705" s="242"/>
      <c r="AT1705" s="243" t="s">
        <v>185</v>
      </c>
      <c r="AU1705" s="243" t="s">
        <v>87</v>
      </c>
      <c r="AV1705" s="11" t="s">
        <v>87</v>
      </c>
      <c r="AW1705" s="11" t="s">
        <v>41</v>
      </c>
      <c r="AX1705" s="11" t="s">
        <v>78</v>
      </c>
      <c r="AY1705" s="243" t="s">
        <v>168</v>
      </c>
    </row>
    <row r="1706" s="12" customFormat="1">
      <c r="B1706" s="244"/>
      <c r="C1706" s="245"/>
      <c r="D1706" s="234" t="s">
        <v>185</v>
      </c>
      <c r="E1706" s="246" t="s">
        <v>22</v>
      </c>
      <c r="F1706" s="247" t="s">
        <v>824</v>
      </c>
      <c r="G1706" s="245"/>
      <c r="H1706" s="246" t="s">
        <v>22</v>
      </c>
      <c r="I1706" s="248"/>
      <c r="J1706" s="245"/>
      <c r="K1706" s="245"/>
      <c r="L1706" s="249"/>
      <c r="M1706" s="250"/>
      <c r="N1706" s="251"/>
      <c r="O1706" s="251"/>
      <c r="P1706" s="251"/>
      <c r="Q1706" s="251"/>
      <c r="R1706" s="251"/>
      <c r="S1706" s="251"/>
      <c r="T1706" s="252"/>
      <c r="AT1706" s="253" t="s">
        <v>185</v>
      </c>
      <c r="AU1706" s="253" t="s">
        <v>87</v>
      </c>
      <c r="AV1706" s="12" t="s">
        <v>24</v>
      </c>
      <c r="AW1706" s="12" t="s">
        <v>41</v>
      </c>
      <c r="AX1706" s="12" t="s">
        <v>78</v>
      </c>
      <c r="AY1706" s="253" t="s">
        <v>168</v>
      </c>
    </row>
    <row r="1707" s="11" customFormat="1">
      <c r="B1707" s="232"/>
      <c r="C1707" s="233"/>
      <c r="D1707" s="234" t="s">
        <v>185</v>
      </c>
      <c r="E1707" s="235" t="s">
        <v>22</v>
      </c>
      <c r="F1707" s="236" t="s">
        <v>3074</v>
      </c>
      <c r="G1707" s="233"/>
      <c r="H1707" s="237">
        <v>23.75</v>
      </c>
      <c r="I1707" s="238"/>
      <c r="J1707" s="233"/>
      <c r="K1707" s="233"/>
      <c r="L1707" s="239"/>
      <c r="M1707" s="240"/>
      <c r="N1707" s="241"/>
      <c r="O1707" s="241"/>
      <c r="P1707" s="241"/>
      <c r="Q1707" s="241"/>
      <c r="R1707" s="241"/>
      <c r="S1707" s="241"/>
      <c r="T1707" s="242"/>
      <c r="AT1707" s="243" t="s">
        <v>185</v>
      </c>
      <c r="AU1707" s="243" t="s">
        <v>87</v>
      </c>
      <c r="AV1707" s="11" t="s">
        <v>87</v>
      </c>
      <c r="AW1707" s="11" t="s">
        <v>41</v>
      </c>
      <c r="AX1707" s="11" t="s">
        <v>78</v>
      </c>
      <c r="AY1707" s="243" t="s">
        <v>168</v>
      </c>
    </row>
    <row r="1708" s="12" customFormat="1">
      <c r="B1708" s="244"/>
      <c r="C1708" s="245"/>
      <c r="D1708" s="234" t="s">
        <v>185</v>
      </c>
      <c r="E1708" s="246" t="s">
        <v>22</v>
      </c>
      <c r="F1708" s="247" t="s">
        <v>826</v>
      </c>
      <c r="G1708" s="245"/>
      <c r="H1708" s="246" t="s">
        <v>22</v>
      </c>
      <c r="I1708" s="248"/>
      <c r="J1708" s="245"/>
      <c r="K1708" s="245"/>
      <c r="L1708" s="249"/>
      <c r="M1708" s="250"/>
      <c r="N1708" s="251"/>
      <c r="O1708" s="251"/>
      <c r="P1708" s="251"/>
      <c r="Q1708" s="251"/>
      <c r="R1708" s="251"/>
      <c r="S1708" s="251"/>
      <c r="T1708" s="252"/>
      <c r="AT1708" s="253" t="s">
        <v>185</v>
      </c>
      <c r="AU1708" s="253" t="s">
        <v>87</v>
      </c>
      <c r="AV1708" s="12" t="s">
        <v>24</v>
      </c>
      <c r="AW1708" s="12" t="s">
        <v>41</v>
      </c>
      <c r="AX1708" s="12" t="s">
        <v>78</v>
      </c>
      <c r="AY1708" s="253" t="s">
        <v>168</v>
      </c>
    </row>
    <row r="1709" s="11" customFormat="1">
      <c r="B1709" s="232"/>
      <c r="C1709" s="233"/>
      <c r="D1709" s="234" t="s">
        <v>185</v>
      </c>
      <c r="E1709" s="235" t="s">
        <v>22</v>
      </c>
      <c r="F1709" s="236" t="s">
        <v>3075</v>
      </c>
      <c r="G1709" s="233"/>
      <c r="H1709" s="237">
        <v>12</v>
      </c>
      <c r="I1709" s="238"/>
      <c r="J1709" s="233"/>
      <c r="K1709" s="233"/>
      <c r="L1709" s="239"/>
      <c r="M1709" s="240"/>
      <c r="N1709" s="241"/>
      <c r="O1709" s="241"/>
      <c r="P1709" s="241"/>
      <c r="Q1709" s="241"/>
      <c r="R1709" s="241"/>
      <c r="S1709" s="241"/>
      <c r="T1709" s="242"/>
      <c r="AT1709" s="243" t="s">
        <v>185</v>
      </c>
      <c r="AU1709" s="243" t="s">
        <v>87</v>
      </c>
      <c r="AV1709" s="11" t="s">
        <v>87</v>
      </c>
      <c r="AW1709" s="11" t="s">
        <v>41</v>
      </c>
      <c r="AX1709" s="11" t="s">
        <v>78</v>
      </c>
      <c r="AY1709" s="243" t="s">
        <v>168</v>
      </c>
    </row>
    <row r="1710" s="12" customFormat="1">
      <c r="B1710" s="244"/>
      <c r="C1710" s="245"/>
      <c r="D1710" s="234" t="s">
        <v>185</v>
      </c>
      <c r="E1710" s="246" t="s">
        <v>22</v>
      </c>
      <c r="F1710" s="247" t="s">
        <v>3056</v>
      </c>
      <c r="G1710" s="245"/>
      <c r="H1710" s="246" t="s">
        <v>22</v>
      </c>
      <c r="I1710" s="248"/>
      <c r="J1710" s="245"/>
      <c r="K1710" s="245"/>
      <c r="L1710" s="249"/>
      <c r="M1710" s="250"/>
      <c r="N1710" s="251"/>
      <c r="O1710" s="251"/>
      <c r="P1710" s="251"/>
      <c r="Q1710" s="251"/>
      <c r="R1710" s="251"/>
      <c r="S1710" s="251"/>
      <c r="T1710" s="252"/>
      <c r="AT1710" s="253" t="s">
        <v>185</v>
      </c>
      <c r="AU1710" s="253" t="s">
        <v>87</v>
      </c>
      <c r="AV1710" s="12" t="s">
        <v>24</v>
      </c>
      <c r="AW1710" s="12" t="s">
        <v>41</v>
      </c>
      <c r="AX1710" s="12" t="s">
        <v>78</v>
      </c>
      <c r="AY1710" s="253" t="s">
        <v>168</v>
      </c>
    </row>
    <row r="1711" s="12" customFormat="1">
      <c r="B1711" s="244"/>
      <c r="C1711" s="245"/>
      <c r="D1711" s="234" t="s">
        <v>185</v>
      </c>
      <c r="E1711" s="246" t="s">
        <v>22</v>
      </c>
      <c r="F1711" s="247" t="s">
        <v>897</v>
      </c>
      <c r="G1711" s="245"/>
      <c r="H1711" s="246" t="s">
        <v>22</v>
      </c>
      <c r="I1711" s="248"/>
      <c r="J1711" s="245"/>
      <c r="K1711" s="245"/>
      <c r="L1711" s="249"/>
      <c r="M1711" s="250"/>
      <c r="N1711" s="251"/>
      <c r="O1711" s="251"/>
      <c r="P1711" s="251"/>
      <c r="Q1711" s="251"/>
      <c r="R1711" s="251"/>
      <c r="S1711" s="251"/>
      <c r="T1711" s="252"/>
      <c r="AT1711" s="253" t="s">
        <v>185</v>
      </c>
      <c r="AU1711" s="253" t="s">
        <v>87</v>
      </c>
      <c r="AV1711" s="12" t="s">
        <v>24</v>
      </c>
      <c r="AW1711" s="12" t="s">
        <v>41</v>
      </c>
      <c r="AX1711" s="12" t="s">
        <v>78</v>
      </c>
      <c r="AY1711" s="253" t="s">
        <v>168</v>
      </c>
    </row>
    <row r="1712" s="11" customFormat="1">
      <c r="B1712" s="232"/>
      <c r="C1712" s="233"/>
      <c r="D1712" s="234" t="s">
        <v>185</v>
      </c>
      <c r="E1712" s="235" t="s">
        <v>22</v>
      </c>
      <c r="F1712" s="236" t="s">
        <v>3071</v>
      </c>
      <c r="G1712" s="233"/>
      <c r="H1712" s="237">
        <v>14.9</v>
      </c>
      <c r="I1712" s="238"/>
      <c r="J1712" s="233"/>
      <c r="K1712" s="233"/>
      <c r="L1712" s="239"/>
      <c r="M1712" s="240"/>
      <c r="N1712" s="241"/>
      <c r="O1712" s="241"/>
      <c r="P1712" s="241"/>
      <c r="Q1712" s="241"/>
      <c r="R1712" s="241"/>
      <c r="S1712" s="241"/>
      <c r="T1712" s="242"/>
      <c r="AT1712" s="243" t="s">
        <v>185</v>
      </c>
      <c r="AU1712" s="243" t="s">
        <v>87</v>
      </c>
      <c r="AV1712" s="11" t="s">
        <v>87</v>
      </c>
      <c r="AW1712" s="11" t="s">
        <v>41</v>
      </c>
      <c r="AX1712" s="11" t="s">
        <v>78</v>
      </c>
      <c r="AY1712" s="243" t="s">
        <v>168</v>
      </c>
    </row>
    <row r="1713" s="12" customFormat="1">
      <c r="B1713" s="244"/>
      <c r="C1713" s="245"/>
      <c r="D1713" s="234" t="s">
        <v>185</v>
      </c>
      <c r="E1713" s="246" t="s">
        <v>22</v>
      </c>
      <c r="F1713" s="247" t="s">
        <v>898</v>
      </c>
      <c r="G1713" s="245"/>
      <c r="H1713" s="246" t="s">
        <v>22</v>
      </c>
      <c r="I1713" s="248"/>
      <c r="J1713" s="245"/>
      <c r="K1713" s="245"/>
      <c r="L1713" s="249"/>
      <c r="M1713" s="250"/>
      <c r="N1713" s="251"/>
      <c r="O1713" s="251"/>
      <c r="P1713" s="251"/>
      <c r="Q1713" s="251"/>
      <c r="R1713" s="251"/>
      <c r="S1713" s="251"/>
      <c r="T1713" s="252"/>
      <c r="AT1713" s="253" t="s">
        <v>185</v>
      </c>
      <c r="AU1713" s="253" t="s">
        <v>87</v>
      </c>
      <c r="AV1713" s="12" t="s">
        <v>24</v>
      </c>
      <c r="AW1713" s="12" t="s">
        <v>41</v>
      </c>
      <c r="AX1713" s="12" t="s">
        <v>78</v>
      </c>
      <c r="AY1713" s="253" t="s">
        <v>168</v>
      </c>
    </row>
    <row r="1714" s="11" customFormat="1">
      <c r="B1714" s="232"/>
      <c r="C1714" s="233"/>
      <c r="D1714" s="234" t="s">
        <v>185</v>
      </c>
      <c r="E1714" s="235" t="s">
        <v>22</v>
      </c>
      <c r="F1714" s="236" t="s">
        <v>3072</v>
      </c>
      <c r="G1714" s="233"/>
      <c r="H1714" s="237">
        <v>26.899999999999999</v>
      </c>
      <c r="I1714" s="238"/>
      <c r="J1714" s="233"/>
      <c r="K1714" s="233"/>
      <c r="L1714" s="239"/>
      <c r="M1714" s="240"/>
      <c r="N1714" s="241"/>
      <c r="O1714" s="241"/>
      <c r="P1714" s="241"/>
      <c r="Q1714" s="241"/>
      <c r="R1714" s="241"/>
      <c r="S1714" s="241"/>
      <c r="T1714" s="242"/>
      <c r="AT1714" s="243" t="s">
        <v>185</v>
      </c>
      <c r="AU1714" s="243" t="s">
        <v>87</v>
      </c>
      <c r="AV1714" s="11" t="s">
        <v>87</v>
      </c>
      <c r="AW1714" s="11" t="s">
        <v>41</v>
      </c>
      <c r="AX1714" s="11" t="s">
        <v>78</v>
      </c>
      <c r="AY1714" s="243" t="s">
        <v>168</v>
      </c>
    </row>
    <row r="1715" s="12" customFormat="1">
      <c r="B1715" s="244"/>
      <c r="C1715" s="245"/>
      <c r="D1715" s="234" t="s">
        <v>185</v>
      </c>
      <c r="E1715" s="246" t="s">
        <v>22</v>
      </c>
      <c r="F1715" s="247" t="s">
        <v>899</v>
      </c>
      <c r="G1715" s="245"/>
      <c r="H1715" s="246" t="s">
        <v>22</v>
      </c>
      <c r="I1715" s="248"/>
      <c r="J1715" s="245"/>
      <c r="K1715" s="245"/>
      <c r="L1715" s="249"/>
      <c r="M1715" s="250"/>
      <c r="N1715" s="251"/>
      <c r="O1715" s="251"/>
      <c r="P1715" s="251"/>
      <c r="Q1715" s="251"/>
      <c r="R1715" s="251"/>
      <c r="S1715" s="251"/>
      <c r="T1715" s="252"/>
      <c r="AT1715" s="253" t="s">
        <v>185</v>
      </c>
      <c r="AU1715" s="253" t="s">
        <v>87</v>
      </c>
      <c r="AV1715" s="12" t="s">
        <v>24</v>
      </c>
      <c r="AW1715" s="12" t="s">
        <v>41</v>
      </c>
      <c r="AX1715" s="12" t="s">
        <v>78</v>
      </c>
      <c r="AY1715" s="253" t="s">
        <v>168</v>
      </c>
    </row>
    <row r="1716" s="11" customFormat="1">
      <c r="B1716" s="232"/>
      <c r="C1716" s="233"/>
      <c r="D1716" s="234" t="s">
        <v>185</v>
      </c>
      <c r="E1716" s="235" t="s">
        <v>22</v>
      </c>
      <c r="F1716" s="236" t="s">
        <v>3073</v>
      </c>
      <c r="G1716" s="233"/>
      <c r="H1716" s="237">
        <v>27</v>
      </c>
      <c r="I1716" s="238"/>
      <c r="J1716" s="233"/>
      <c r="K1716" s="233"/>
      <c r="L1716" s="239"/>
      <c r="M1716" s="240"/>
      <c r="N1716" s="241"/>
      <c r="O1716" s="241"/>
      <c r="P1716" s="241"/>
      <c r="Q1716" s="241"/>
      <c r="R1716" s="241"/>
      <c r="S1716" s="241"/>
      <c r="T1716" s="242"/>
      <c r="AT1716" s="243" t="s">
        <v>185</v>
      </c>
      <c r="AU1716" s="243" t="s">
        <v>87</v>
      </c>
      <c r="AV1716" s="11" t="s">
        <v>87</v>
      </c>
      <c r="AW1716" s="11" t="s">
        <v>41</v>
      </c>
      <c r="AX1716" s="11" t="s">
        <v>78</v>
      </c>
      <c r="AY1716" s="243" t="s">
        <v>168</v>
      </c>
    </row>
    <row r="1717" s="12" customFormat="1">
      <c r="B1717" s="244"/>
      <c r="C1717" s="245"/>
      <c r="D1717" s="234" t="s">
        <v>185</v>
      </c>
      <c r="E1717" s="246" t="s">
        <v>22</v>
      </c>
      <c r="F1717" s="247" t="s">
        <v>849</v>
      </c>
      <c r="G1717" s="245"/>
      <c r="H1717" s="246" t="s">
        <v>22</v>
      </c>
      <c r="I1717" s="248"/>
      <c r="J1717" s="245"/>
      <c r="K1717" s="245"/>
      <c r="L1717" s="249"/>
      <c r="M1717" s="250"/>
      <c r="N1717" s="251"/>
      <c r="O1717" s="251"/>
      <c r="P1717" s="251"/>
      <c r="Q1717" s="251"/>
      <c r="R1717" s="251"/>
      <c r="S1717" s="251"/>
      <c r="T1717" s="252"/>
      <c r="AT1717" s="253" t="s">
        <v>185</v>
      </c>
      <c r="AU1717" s="253" t="s">
        <v>87</v>
      </c>
      <c r="AV1717" s="12" t="s">
        <v>24</v>
      </c>
      <c r="AW1717" s="12" t="s">
        <v>41</v>
      </c>
      <c r="AX1717" s="12" t="s">
        <v>78</v>
      </c>
      <c r="AY1717" s="253" t="s">
        <v>168</v>
      </c>
    </row>
    <row r="1718" s="11" customFormat="1">
      <c r="B1718" s="232"/>
      <c r="C1718" s="233"/>
      <c r="D1718" s="234" t="s">
        <v>185</v>
      </c>
      <c r="E1718" s="235" t="s">
        <v>22</v>
      </c>
      <c r="F1718" s="236" t="s">
        <v>3074</v>
      </c>
      <c r="G1718" s="233"/>
      <c r="H1718" s="237">
        <v>23.75</v>
      </c>
      <c r="I1718" s="238"/>
      <c r="J1718" s="233"/>
      <c r="K1718" s="233"/>
      <c r="L1718" s="239"/>
      <c r="M1718" s="240"/>
      <c r="N1718" s="241"/>
      <c r="O1718" s="241"/>
      <c r="P1718" s="241"/>
      <c r="Q1718" s="241"/>
      <c r="R1718" s="241"/>
      <c r="S1718" s="241"/>
      <c r="T1718" s="242"/>
      <c r="AT1718" s="243" t="s">
        <v>185</v>
      </c>
      <c r="AU1718" s="243" t="s">
        <v>87</v>
      </c>
      <c r="AV1718" s="11" t="s">
        <v>87</v>
      </c>
      <c r="AW1718" s="11" t="s">
        <v>41</v>
      </c>
      <c r="AX1718" s="11" t="s">
        <v>78</v>
      </c>
      <c r="AY1718" s="243" t="s">
        <v>168</v>
      </c>
    </row>
    <row r="1719" s="12" customFormat="1">
      <c r="B1719" s="244"/>
      <c r="C1719" s="245"/>
      <c r="D1719" s="234" t="s">
        <v>185</v>
      </c>
      <c r="E1719" s="246" t="s">
        <v>22</v>
      </c>
      <c r="F1719" s="247" t="s">
        <v>850</v>
      </c>
      <c r="G1719" s="245"/>
      <c r="H1719" s="246" t="s">
        <v>22</v>
      </c>
      <c r="I1719" s="248"/>
      <c r="J1719" s="245"/>
      <c r="K1719" s="245"/>
      <c r="L1719" s="249"/>
      <c r="M1719" s="250"/>
      <c r="N1719" s="251"/>
      <c r="O1719" s="251"/>
      <c r="P1719" s="251"/>
      <c r="Q1719" s="251"/>
      <c r="R1719" s="251"/>
      <c r="S1719" s="251"/>
      <c r="T1719" s="252"/>
      <c r="AT1719" s="253" t="s">
        <v>185</v>
      </c>
      <c r="AU1719" s="253" t="s">
        <v>87</v>
      </c>
      <c r="AV1719" s="12" t="s">
        <v>24</v>
      </c>
      <c r="AW1719" s="12" t="s">
        <v>41</v>
      </c>
      <c r="AX1719" s="12" t="s">
        <v>78</v>
      </c>
      <c r="AY1719" s="253" t="s">
        <v>168</v>
      </c>
    </row>
    <row r="1720" s="11" customFormat="1">
      <c r="B1720" s="232"/>
      <c r="C1720" s="233"/>
      <c r="D1720" s="234" t="s">
        <v>185</v>
      </c>
      <c r="E1720" s="235" t="s">
        <v>22</v>
      </c>
      <c r="F1720" s="236" t="s">
        <v>3076</v>
      </c>
      <c r="G1720" s="233"/>
      <c r="H1720" s="237">
        <v>15.800000000000001</v>
      </c>
      <c r="I1720" s="238"/>
      <c r="J1720" s="233"/>
      <c r="K1720" s="233"/>
      <c r="L1720" s="239"/>
      <c r="M1720" s="240"/>
      <c r="N1720" s="241"/>
      <c r="O1720" s="241"/>
      <c r="P1720" s="241"/>
      <c r="Q1720" s="241"/>
      <c r="R1720" s="241"/>
      <c r="S1720" s="241"/>
      <c r="T1720" s="242"/>
      <c r="AT1720" s="243" t="s">
        <v>185</v>
      </c>
      <c r="AU1720" s="243" t="s">
        <v>87</v>
      </c>
      <c r="AV1720" s="11" t="s">
        <v>87</v>
      </c>
      <c r="AW1720" s="11" t="s">
        <v>41</v>
      </c>
      <c r="AX1720" s="11" t="s">
        <v>78</v>
      </c>
      <c r="AY1720" s="243" t="s">
        <v>168</v>
      </c>
    </row>
    <row r="1721" s="12" customFormat="1">
      <c r="B1721" s="244"/>
      <c r="C1721" s="245"/>
      <c r="D1721" s="234" t="s">
        <v>185</v>
      </c>
      <c r="E1721" s="246" t="s">
        <v>22</v>
      </c>
      <c r="F1721" s="247" t="s">
        <v>417</v>
      </c>
      <c r="G1721" s="245"/>
      <c r="H1721" s="246" t="s">
        <v>22</v>
      </c>
      <c r="I1721" s="248"/>
      <c r="J1721" s="245"/>
      <c r="K1721" s="245"/>
      <c r="L1721" s="249"/>
      <c r="M1721" s="250"/>
      <c r="N1721" s="251"/>
      <c r="O1721" s="251"/>
      <c r="P1721" s="251"/>
      <c r="Q1721" s="251"/>
      <c r="R1721" s="251"/>
      <c r="S1721" s="251"/>
      <c r="T1721" s="252"/>
      <c r="AT1721" s="253" t="s">
        <v>185</v>
      </c>
      <c r="AU1721" s="253" t="s">
        <v>87</v>
      </c>
      <c r="AV1721" s="12" t="s">
        <v>24</v>
      </c>
      <c r="AW1721" s="12" t="s">
        <v>41</v>
      </c>
      <c r="AX1721" s="12" t="s">
        <v>78</v>
      </c>
      <c r="AY1721" s="253" t="s">
        <v>168</v>
      </c>
    </row>
    <row r="1722" s="11" customFormat="1">
      <c r="B1722" s="232"/>
      <c r="C1722" s="233"/>
      <c r="D1722" s="234" t="s">
        <v>185</v>
      </c>
      <c r="E1722" s="235" t="s">
        <v>22</v>
      </c>
      <c r="F1722" s="236" t="s">
        <v>3077</v>
      </c>
      <c r="G1722" s="233"/>
      <c r="H1722" s="237">
        <v>108.34999999999999</v>
      </c>
      <c r="I1722" s="238"/>
      <c r="J1722" s="233"/>
      <c r="K1722" s="233"/>
      <c r="L1722" s="239"/>
      <c r="M1722" s="240"/>
      <c r="N1722" s="241"/>
      <c r="O1722" s="241"/>
      <c r="P1722" s="241"/>
      <c r="Q1722" s="241"/>
      <c r="R1722" s="241"/>
      <c r="S1722" s="241"/>
      <c r="T1722" s="242"/>
      <c r="AT1722" s="243" t="s">
        <v>185</v>
      </c>
      <c r="AU1722" s="243" t="s">
        <v>87</v>
      </c>
      <c r="AV1722" s="11" t="s">
        <v>87</v>
      </c>
      <c r="AW1722" s="11" t="s">
        <v>41</v>
      </c>
      <c r="AX1722" s="11" t="s">
        <v>78</v>
      </c>
      <c r="AY1722" s="243" t="s">
        <v>168</v>
      </c>
    </row>
    <row r="1723" s="1" customFormat="1" ht="25.5" customHeight="1">
      <c r="B1723" s="45"/>
      <c r="C1723" s="254" t="s">
        <v>3078</v>
      </c>
      <c r="D1723" s="254" t="s">
        <v>460</v>
      </c>
      <c r="E1723" s="255" t="s">
        <v>3079</v>
      </c>
      <c r="F1723" s="256" t="s">
        <v>3080</v>
      </c>
      <c r="G1723" s="257" t="s">
        <v>350</v>
      </c>
      <c r="H1723" s="258">
        <v>382.52499999999998</v>
      </c>
      <c r="I1723" s="259"/>
      <c r="J1723" s="260">
        <f>ROUND(I1723*H1723,2)</f>
        <v>0</v>
      </c>
      <c r="K1723" s="256" t="s">
        <v>174</v>
      </c>
      <c r="L1723" s="261"/>
      <c r="M1723" s="262" t="s">
        <v>22</v>
      </c>
      <c r="N1723" s="263" t="s">
        <v>49</v>
      </c>
      <c r="O1723" s="46"/>
      <c r="P1723" s="229">
        <f>O1723*H1723</f>
        <v>0</v>
      </c>
      <c r="Q1723" s="229">
        <v>0.00022000000000000001</v>
      </c>
      <c r="R1723" s="229">
        <f>Q1723*H1723</f>
        <v>0.084155499999999994</v>
      </c>
      <c r="S1723" s="229">
        <v>0</v>
      </c>
      <c r="T1723" s="230">
        <f>S1723*H1723</f>
        <v>0</v>
      </c>
      <c r="AR1723" s="23" t="s">
        <v>337</v>
      </c>
      <c r="AT1723" s="23" t="s">
        <v>460</v>
      </c>
      <c r="AU1723" s="23" t="s">
        <v>87</v>
      </c>
      <c r="AY1723" s="23" t="s">
        <v>168</v>
      </c>
      <c r="BE1723" s="231">
        <f>IF(N1723="základní",J1723,0)</f>
        <v>0</v>
      </c>
      <c r="BF1723" s="231">
        <f>IF(N1723="snížená",J1723,0)</f>
        <v>0</v>
      </c>
      <c r="BG1723" s="231">
        <f>IF(N1723="zákl. přenesená",J1723,0)</f>
        <v>0</v>
      </c>
      <c r="BH1723" s="231">
        <f>IF(N1723="sníž. přenesená",J1723,0)</f>
        <v>0</v>
      </c>
      <c r="BI1723" s="231">
        <f>IF(N1723="nulová",J1723,0)</f>
        <v>0</v>
      </c>
      <c r="BJ1723" s="23" t="s">
        <v>24</v>
      </c>
      <c r="BK1723" s="231">
        <f>ROUND(I1723*H1723,2)</f>
        <v>0</v>
      </c>
      <c r="BL1723" s="23" t="s">
        <v>244</v>
      </c>
      <c r="BM1723" s="23" t="s">
        <v>3081</v>
      </c>
    </row>
    <row r="1724" s="11" customFormat="1">
      <c r="B1724" s="232"/>
      <c r="C1724" s="233"/>
      <c r="D1724" s="234" t="s">
        <v>185</v>
      </c>
      <c r="E1724" s="233"/>
      <c r="F1724" s="236" t="s">
        <v>3082</v>
      </c>
      <c r="G1724" s="233"/>
      <c r="H1724" s="237">
        <v>382.52499999999998</v>
      </c>
      <c r="I1724" s="238"/>
      <c r="J1724" s="233"/>
      <c r="K1724" s="233"/>
      <c r="L1724" s="239"/>
      <c r="M1724" s="240"/>
      <c r="N1724" s="241"/>
      <c r="O1724" s="241"/>
      <c r="P1724" s="241"/>
      <c r="Q1724" s="241"/>
      <c r="R1724" s="241"/>
      <c r="S1724" s="241"/>
      <c r="T1724" s="242"/>
      <c r="AT1724" s="243" t="s">
        <v>185</v>
      </c>
      <c r="AU1724" s="243" t="s">
        <v>87</v>
      </c>
      <c r="AV1724" s="11" t="s">
        <v>87</v>
      </c>
      <c r="AW1724" s="11" t="s">
        <v>6</v>
      </c>
      <c r="AX1724" s="11" t="s">
        <v>24</v>
      </c>
      <c r="AY1724" s="243" t="s">
        <v>168</v>
      </c>
    </row>
    <row r="1725" s="1" customFormat="1" ht="16.5" customHeight="1">
      <c r="B1725" s="45"/>
      <c r="C1725" s="220" t="s">
        <v>3083</v>
      </c>
      <c r="D1725" s="220" t="s">
        <v>170</v>
      </c>
      <c r="E1725" s="221" t="s">
        <v>3084</v>
      </c>
      <c r="F1725" s="222" t="s">
        <v>3085</v>
      </c>
      <c r="G1725" s="223" t="s">
        <v>247</v>
      </c>
      <c r="H1725" s="224">
        <v>499.05000000000001</v>
      </c>
      <c r="I1725" s="225"/>
      <c r="J1725" s="226">
        <f>ROUND(I1725*H1725,2)</f>
        <v>0</v>
      </c>
      <c r="K1725" s="222" t="s">
        <v>22</v>
      </c>
      <c r="L1725" s="71"/>
      <c r="M1725" s="227" t="s">
        <v>22</v>
      </c>
      <c r="N1725" s="228" t="s">
        <v>49</v>
      </c>
      <c r="O1725" s="46"/>
      <c r="P1725" s="229">
        <f>O1725*H1725</f>
        <v>0</v>
      </c>
      <c r="Q1725" s="229">
        <v>0</v>
      </c>
      <c r="R1725" s="229">
        <f>Q1725*H1725</f>
        <v>0</v>
      </c>
      <c r="S1725" s="229">
        <v>0</v>
      </c>
      <c r="T1725" s="230">
        <f>S1725*H1725</f>
        <v>0</v>
      </c>
      <c r="AR1725" s="23" t="s">
        <v>244</v>
      </c>
      <c r="AT1725" s="23" t="s">
        <v>170</v>
      </c>
      <c r="AU1725" s="23" t="s">
        <v>87</v>
      </c>
      <c r="AY1725" s="23" t="s">
        <v>168</v>
      </c>
      <c r="BE1725" s="231">
        <f>IF(N1725="základní",J1725,0)</f>
        <v>0</v>
      </c>
      <c r="BF1725" s="231">
        <f>IF(N1725="snížená",J1725,0)</f>
        <v>0</v>
      </c>
      <c r="BG1725" s="231">
        <f>IF(N1725="zákl. přenesená",J1725,0)</f>
        <v>0</v>
      </c>
      <c r="BH1725" s="231">
        <f>IF(N1725="sníž. přenesená",J1725,0)</f>
        <v>0</v>
      </c>
      <c r="BI1725" s="231">
        <f>IF(N1725="nulová",J1725,0)</f>
        <v>0</v>
      </c>
      <c r="BJ1725" s="23" t="s">
        <v>24</v>
      </c>
      <c r="BK1725" s="231">
        <f>ROUND(I1725*H1725,2)</f>
        <v>0</v>
      </c>
      <c r="BL1725" s="23" t="s">
        <v>244</v>
      </c>
      <c r="BM1725" s="23" t="s">
        <v>3086</v>
      </c>
    </row>
    <row r="1726" s="1" customFormat="1" ht="16.5" customHeight="1">
      <c r="B1726" s="45"/>
      <c r="C1726" s="220" t="s">
        <v>3087</v>
      </c>
      <c r="D1726" s="220" t="s">
        <v>170</v>
      </c>
      <c r="E1726" s="221" t="s">
        <v>3088</v>
      </c>
      <c r="F1726" s="222" t="s">
        <v>3089</v>
      </c>
      <c r="G1726" s="223" t="s">
        <v>247</v>
      </c>
      <c r="H1726" s="224">
        <v>499.05000000000001</v>
      </c>
      <c r="I1726" s="225"/>
      <c r="J1726" s="226">
        <f>ROUND(I1726*H1726,2)</f>
        <v>0</v>
      </c>
      <c r="K1726" s="222" t="s">
        <v>22</v>
      </c>
      <c r="L1726" s="71"/>
      <c r="M1726" s="227" t="s">
        <v>22</v>
      </c>
      <c r="N1726" s="228" t="s">
        <v>49</v>
      </c>
      <c r="O1726" s="46"/>
      <c r="P1726" s="229">
        <f>O1726*H1726</f>
        <v>0</v>
      </c>
      <c r="Q1726" s="229">
        <v>0</v>
      </c>
      <c r="R1726" s="229">
        <f>Q1726*H1726</f>
        <v>0</v>
      </c>
      <c r="S1726" s="229">
        <v>0</v>
      </c>
      <c r="T1726" s="230">
        <f>S1726*H1726</f>
        <v>0</v>
      </c>
      <c r="AR1726" s="23" t="s">
        <v>244</v>
      </c>
      <c r="AT1726" s="23" t="s">
        <v>170</v>
      </c>
      <c r="AU1726" s="23" t="s">
        <v>87</v>
      </c>
      <c r="AY1726" s="23" t="s">
        <v>168</v>
      </c>
      <c r="BE1726" s="231">
        <f>IF(N1726="základní",J1726,0)</f>
        <v>0</v>
      </c>
      <c r="BF1726" s="231">
        <f>IF(N1726="snížená",J1726,0)</f>
        <v>0</v>
      </c>
      <c r="BG1726" s="231">
        <f>IF(N1726="zákl. přenesená",J1726,0)</f>
        <v>0</v>
      </c>
      <c r="BH1726" s="231">
        <f>IF(N1726="sníž. přenesená",J1726,0)</f>
        <v>0</v>
      </c>
      <c r="BI1726" s="231">
        <f>IF(N1726="nulová",J1726,0)</f>
        <v>0</v>
      </c>
      <c r="BJ1726" s="23" t="s">
        <v>24</v>
      </c>
      <c r="BK1726" s="231">
        <f>ROUND(I1726*H1726,2)</f>
        <v>0</v>
      </c>
      <c r="BL1726" s="23" t="s">
        <v>244</v>
      </c>
      <c r="BM1726" s="23" t="s">
        <v>3090</v>
      </c>
    </row>
    <row r="1727" s="1" customFormat="1" ht="16.5" customHeight="1">
      <c r="B1727" s="45"/>
      <c r="C1727" s="254" t="s">
        <v>3091</v>
      </c>
      <c r="D1727" s="254" t="s">
        <v>460</v>
      </c>
      <c r="E1727" s="255" t="s">
        <v>3092</v>
      </c>
      <c r="F1727" s="256" t="s">
        <v>3093</v>
      </c>
      <c r="G1727" s="257" t="s">
        <v>1931</v>
      </c>
      <c r="H1727" s="258">
        <v>19.962</v>
      </c>
      <c r="I1727" s="259"/>
      <c r="J1727" s="260">
        <f>ROUND(I1727*H1727,2)</f>
        <v>0</v>
      </c>
      <c r="K1727" s="256" t="s">
        <v>174</v>
      </c>
      <c r="L1727" s="261"/>
      <c r="M1727" s="262" t="s">
        <v>22</v>
      </c>
      <c r="N1727" s="263" t="s">
        <v>49</v>
      </c>
      <c r="O1727" s="46"/>
      <c r="P1727" s="229">
        <f>O1727*H1727</f>
        <v>0</v>
      </c>
      <c r="Q1727" s="229">
        <v>0.001</v>
      </c>
      <c r="R1727" s="229">
        <f>Q1727*H1727</f>
        <v>0.019962000000000001</v>
      </c>
      <c r="S1727" s="229">
        <v>0</v>
      </c>
      <c r="T1727" s="230">
        <f>S1727*H1727</f>
        <v>0</v>
      </c>
      <c r="AR1727" s="23" t="s">
        <v>337</v>
      </c>
      <c r="AT1727" s="23" t="s">
        <v>460</v>
      </c>
      <c r="AU1727" s="23" t="s">
        <v>87</v>
      </c>
      <c r="AY1727" s="23" t="s">
        <v>168</v>
      </c>
      <c r="BE1727" s="231">
        <f>IF(N1727="základní",J1727,0)</f>
        <v>0</v>
      </c>
      <c r="BF1727" s="231">
        <f>IF(N1727="snížená",J1727,0)</f>
        <v>0</v>
      </c>
      <c r="BG1727" s="231">
        <f>IF(N1727="zákl. přenesená",J1727,0)</f>
        <v>0</v>
      </c>
      <c r="BH1727" s="231">
        <f>IF(N1727="sníž. přenesená",J1727,0)</f>
        <v>0</v>
      </c>
      <c r="BI1727" s="231">
        <f>IF(N1727="nulová",J1727,0)</f>
        <v>0</v>
      </c>
      <c r="BJ1727" s="23" t="s">
        <v>24</v>
      </c>
      <c r="BK1727" s="231">
        <f>ROUND(I1727*H1727,2)</f>
        <v>0</v>
      </c>
      <c r="BL1727" s="23" t="s">
        <v>244</v>
      </c>
      <c r="BM1727" s="23" t="s">
        <v>3094</v>
      </c>
    </row>
    <row r="1728" s="11" customFormat="1">
      <c r="B1728" s="232"/>
      <c r="C1728" s="233"/>
      <c r="D1728" s="234" t="s">
        <v>185</v>
      </c>
      <c r="E1728" s="235" t="s">
        <v>22</v>
      </c>
      <c r="F1728" s="236" t="s">
        <v>3095</v>
      </c>
      <c r="G1728" s="233"/>
      <c r="H1728" s="237">
        <v>19.962</v>
      </c>
      <c r="I1728" s="238"/>
      <c r="J1728" s="233"/>
      <c r="K1728" s="233"/>
      <c r="L1728" s="239"/>
      <c r="M1728" s="240"/>
      <c r="N1728" s="241"/>
      <c r="O1728" s="241"/>
      <c r="P1728" s="241"/>
      <c r="Q1728" s="241"/>
      <c r="R1728" s="241"/>
      <c r="S1728" s="241"/>
      <c r="T1728" s="242"/>
      <c r="AT1728" s="243" t="s">
        <v>185</v>
      </c>
      <c r="AU1728" s="243" t="s">
        <v>87</v>
      </c>
      <c r="AV1728" s="11" t="s">
        <v>87</v>
      </c>
      <c r="AW1728" s="11" t="s">
        <v>41</v>
      </c>
      <c r="AX1728" s="11" t="s">
        <v>78</v>
      </c>
      <c r="AY1728" s="243" t="s">
        <v>168</v>
      </c>
    </row>
    <row r="1729" s="1" customFormat="1" ht="16.5" customHeight="1">
      <c r="B1729" s="45"/>
      <c r="C1729" s="220" t="s">
        <v>3096</v>
      </c>
      <c r="D1729" s="220" t="s">
        <v>170</v>
      </c>
      <c r="E1729" s="221" t="s">
        <v>3097</v>
      </c>
      <c r="F1729" s="222" t="s">
        <v>3098</v>
      </c>
      <c r="G1729" s="223" t="s">
        <v>241</v>
      </c>
      <c r="H1729" s="224">
        <v>5.7249999999999996</v>
      </c>
      <c r="I1729" s="225"/>
      <c r="J1729" s="226">
        <f>ROUND(I1729*H1729,2)</f>
        <v>0</v>
      </c>
      <c r="K1729" s="222" t="s">
        <v>174</v>
      </c>
      <c r="L1729" s="71"/>
      <c r="M1729" s="227" t="s">
        <v>22</v>
      </c>
      <c r="N1729" s="228" t="s">
        <v>49</v>
      </c>
      <c r="O1729" s="46"/>
      <c r="P1729" s="229">
        <f>O1729*H1729</f>
        <v>0</v>
      </c>
      <c r="Q1729" s="229">
        <v>0</v>
      </c>
      <c r="R1729" s="229">
        <f>Q1729*H1729</f>
        <v>0</v>
      </c>
      <c r="S1729" s="229">
        <v>0</v>
      </c>
      <c r="T1729" s="230">
        <f>S1729*H1729</f>
        <v>0</v>
      </c>
      <c r="AR1729" s="23" t="s">
        <v>244</v>
      </c>
      <c r="AT1729" s="23" t="s">
        <v>170</v>
      </c>
      <c r="AU1729" s="23" t="s">
        <v>87</v>
      </c>
      <c r="AY1729" s="23" t="s">
        <v>168</v>
      </c>
      <c r="BE1729" s="231">
        <f>IF(N1729="základní",J1729,0)</f>
        <v>0</v>
      </c>
      <c r="BF1729" s="231">
        <f>IF(N1729="snížená",J1729,0)</f>
        <v>0</v>
      </c>
      <c r="BG1729" s="231">
        <f>IF(N1729="zákl. přenesená",J1729,0)</f>
        <v>0</v>
      </c>
      <c r="BH1729" s="231">
        <f>IF(N1729="sníž. přenesená",J1729,0)</f>
        <v>0</v>
      </c>
      <c r="BI1729" s="231">
        <f>IF(N1729="nulová",J1729,0)</f>
        <v>0</v>
      </c>
      <c r="BJ1729" s="23" t="s">
        <v>24</v>
      </c>
      <c r="BK1729" s="231">
        <f>ROUND(I1729*H1729,2)</f>
        <v>0</v>
      </c>
      <c r="BL1729" s="23" t="s">
        <v>244</v>
      </c>
      <c r="BM1729" s="23" t="s">
        <v>3099</v>
      </c>
    </row>
    <row r="1730" s="10" customFormat="1" ht="29.88" customHeight="1">
      <c r="B1730" s="204"/>
      <c r="C1730" s="205"/>
      <c r="D1730" s="206" t="s">
        <v>77</v>
      </c>
      <c r="E1730" s="218" t="s">
        <v>3100</v>
      </c>
      <c r="F1730" s="218" t="s">
        <v>3101</v>
      </c>
      <c r="G1730" s="205"/>
      <c r="H1730" s="205"/>
      <c r="I1730" s="208"/>
      <c r="J1730" s="219">
        <f>BK1730</f>
        <v>0</v>
      </c>
      <c r="K1730" s="205"/>
      <c r="L1730" s="210"/>
      <c r="M1730" s="211"/>
      <c r="N1730" s="212"/>
      <c r="O1730" s="212"/>
      <c r="P1730" s="213">
        <f>SUM(P1731:P1888)</f>
        <v>0</v>
      </c>
      <c r="Q1730" s="212"/>
      <c r="R1730" s="213">
        <f>SUM(R1731:R1888)</f>
        <v>17.645926559999999</v>
      </c>
      <c r="S1730" s="212"/>
      <c r="T1730" s="214">
        <f>SUM(T1731:T1888)</f>
        <v>0</v>
      </c>
      <c r="AR1730" s="215" t="s">
        <v>87</v>
      </c>
      <c r="AT1730" s="216" t="s">
        <v>77</v>
      </c>
      <c r="AU1730" s="216" t="s">
        <v>24</v>
      </c>
      <c r="AY1730" s="215" t="s">
        <v>168</v>
      </c>
      <c r="BK1730" s="217">
        <f>SUM(BK1731:BK1888)</f>
        <v>0</v>
      </c>
    </row>
    <row r="1731" s="1" customFormat="1" ht="25.5" customHeight="1">
      <c r="B1731" s="45"/>
      <c r="C1731" s="220" t="s">
        <v>3102</v>
      </c>
      <c r="D1731" s="220" t="s">
        <v>170</v>
      </c>
      <c r="E1731" s="221" t="s">
        <v>3103</v>
      </c>
      <c r="F1731" s="222" t="s">
        <v>3104</v>
      </c>
      <c r="G1731" s="223" t="s">
        <v>247</v>
      </c>
      <c r="H1731" s="224">
        <v>304.39999999999998</v>
      </c>
      <c r="I1731" s="225"/>
      <c r="J1731" s="226">
        <f>ROUND(I1731*H1731,2)</f>
        <v>0</v>
      </c>
      <c r="K1731" s="222" t="s">
        <v>174</v>
      </c>
      <c r="L1731" s="71"/>
      <c r="M1731" s="227" t="s">
        <v>22</v>
      </c>
      <c r="N1731" s="228" t="s">
        <v>49</v>
      </c>
      <c r="O1731" s="46"/>
      <c r="P1731" s="229">
        <f>O1731*H1731</f>
        <v>0</v>
      </c>
      <c r="Q1731" s="229">
        <v>0.0030000000000000001</v>
      </c>
      <c r="R1731" s="229">
        <f>Q1731*H1731</f>
        <v>0.9131999999999999</v>
      </c>
      <c r="S1731" s="229">
        <v>0</v>
      </c>
      <c r="T1731" s="230">
        <f>S1731*H1731</f>
        <v>0</v>
      </c>
      <c r="AR1731" s="23" t="s">
        <v>244</v>
      </c>
      <c r="AT1731" s="23" t="s">
        <v>170</v>
      </c>
      <c r="AU1731" s="23" t="s">
        <v>87</v>
      </c>
      <c r="AY1731" s="23" t="s">
        <v>168</v>
      </c>
      <c r="BE1731" s="231">
        <f>IF(N1731="základní",J1731,0)</f>
        <v>0</v>
      </c>
      <c r="BF1731" s="231">
        <f>IF(N1731="snížená",J1731,0)</f>
        <v>0</v>
      </c>
      <c r="BG1731" s="231">
        <f>IF(N1731="zákl. přenesená",J1731,0)</f>
        <v>0</v>
      </c>
      <c r="BH1731" s="231">
        <f>IF(N1731="sníž. přenesená",J1731,0)</f>
        <v>0</v>
      </c>
      <c r="BI1731" s="231">
        <f>IF(N1731="nulová",J1731,0)</f>
        <v>0</v>
      </c>
      <c r="BJ1731" s="23" t="s">
        <v>24</v>
      </c>
      <c r="BK1731" s="231">
        <f>ROUND(I1731*H1731,2)</f>
        <v>0</v>
      </c>
      <c r="BL1731" s="23" t="s">
        <v>244</v>
      </c>
      <c r="BM1731" s="23" t="s">
        <v>3105</v>
      </c>
    </row>
    <row r="1732" s="12" customFormat="1">
      <c r="B1732" s="244"/>
      <c r="C1732" s="245"/>
      <c r="D1732" s="234" t="s">
        <v>185</v>
      </c>
      <c r="E1732" s="246" t="s">
        <v>22</v>
      </c>
      <c r="F1732" s="247" t="s">
        <v>361</v>
      </c>
      <c r="G1732" s="245"/>
      <c r="H1732" s="246" t="s">
        <v>22</v>
      </c>
      <c r="I1732" s="248"/>
      <c r="J1732" s="245"/>
      <c r="K1732" s="245"/>
      <c r="L1732" s="249"/>
      <c r="M1732" s="250"/>
      <c r="N1732" s="251"/>
      <c r="O1732" s="251"/>
      <c r="P1732" s="251"/>
      <c r="Q1732" s="251"/>
      <c r="R1732" s="251"/>
      <c r="S1732" s="251"/>
      <c r="T1732" s="252"/>
      <c r="AT1732" s="253" t="s">
        <v>185</v>
      </c>
      <c r="AU1732" s="253" t="s">
        <v>87</v>
      </c>
      <c r="AV1732" s="12" t="s">
        <v>24</v>
      </c>
      <c r="AW1732" s="12" t="s">
        <v>41</v>
      </c>
      <c r="AX1732" s="12" t="s">
        <v>78</v>
      </c>
      <c r="AY1732" s="253" t="s">
        <v>168</v>
      </c>
    </row>
    <row r="1733" s="12" customFormat="1">
      <c r="B1733" s="244"/>
      <c r="C1733" s="245"/>
      <c r="D1733" s="234" t="s">
        <v>185</v>
      </c>
      <c r="E1733" s="246" t="s">
        <v>22</v>
      </c>
      <c r="F1733" s="247" t="s">
        <v>893</v>
      </c>
      <c r="G1733" s="245"/>
      <c r="H1733" s="246" t="s">
        <v>22</v>
      </c>
      <c r="I1733" s="248"/>
      <c r="J1733" s="245"/>
      <c r="K1733" s="245"/>
      <c r="L1733" s="249"/>
      <c r="M1733" s="250"/>
      <c r="N1733" s="251"/>
      <c r="O1733" s="251"/>
      <c r="P1733" s="251"/>
      <c r="Q1733" s="251"/>
      <c r="R1733" s="251"/>
      <c r="S1733" s="251"/>
      <c r="T1733" s="252"/>
      <c r="AT1733" s="253" t="s">
        <v>185</v>
      </c>
      <c r="AU1733" s="253" t="s">
        <v>87</v>
      </c>
      <c r="AV1733" s="12" t="s">
        <v>24</v>
      </c>
      <c r="AW1733" s="12" t="s">
        <v>41</v>
      </c>
      <c r="AX1733" s="12" t="s">
        <v>78</v>
      </c>
      <c r="AY1733" s="253" t="s">
        <v>168</v>
      </c>
    </row>
    <row r="1734" s="11" customFormat="1">
      <c r="B1734" s="232"/>
      <c r="C1734" s="233"/>
      <c r="D1734" s="234" t="s">
        <v>185</v>
      </c>
      <c r="E1734" s="235" t="s">
        <v>22</v>
      </c>
      <c r="F1734" s="236" t="s">
        <v>3106</v>
      </c>
      <c r="G1734" s="233"/>
      <c r="H1734" s="237">
        <v>3.6000000000000001</v>
      </c>
      <c r="I1734" s="238"/>
      <c r="J1734" s="233"/>
      <c r="K1734" s="233"/>
      <c r="L1734" s="239"/>
      <c r="M1734" s="240"/>
      <c r="N1734" s="241"/>
      <c r="O1734" s="241"/>
      <c r="P1734" s="241"/>
      <c r="Q1734" s="241"/>
      <c r="R1734" s="241"/>
      <c r="S1734" s="241"/>
      <c r="T1734" s="242"/>
      <c r="AT1734" s="243" t="s">
        <v>185</v>
      </c>
      <c r="AU1734" s="243" t="s">
        <v>87</v>
      </c>
      <c r="AV1734" s="11" t="s">
        <v>87</v>
      </c>
      <c r="AW1734" s="11" t="s">
        <v>41</v>
      </c>
      <c r="AX1734" s="11" t="s">
        <v>78</v>
      </c>
      <c r="AY1734" s="243" t="s">
        <v>168</v>
      </c>
    </row>
    <row r="1735" s="12" customFormat="1">
      <c r="B1735" s="244"/>
      <c r="C1735" s="245"/>
      <c r="D1735" s="234" t="s">
        <v>185</v>
      </c>
      <c r="E1735" s="246" t="s">
        <v>22</v>
      </c>
      <c r="F1735" s="247" t="s">
        <v>895</v>
      </c>
      <c r="G1735" s="245"/>
      <c r="H1735" s="246" t="s">
        <v>22</v>
      </c>
      <c r="I1735" s="248"/>
      <c r="J1735" s="245"/>
      <c r="K1735" s="245"/>
      <c r="L1735" s="249"/>
      <c r="M1735" s="250"/>
      <c r="N1735" s="251"/>
      <c r="O1735" s="251"/>
      <c r="P1735" s="251"/>
      <c r="Q1735" s="251"/>
      <c r="R1735" s="251"/>
      <c r="S1735" s="251"/>
      <c r="T1735" s="252"/>
      <c r="AT1735" s="253" t="s">
        <v>185</v>
      </c>
      <c r="AU1735" s="253" t="s">
        <v>87</v>
      </c>
      <c r="AV1735" s="12" t="s">
        <v>24</v>
      </c>
      <c r="AW1735" s="12" t="s">
        <v>41</v>
      </c>
      <c r="AX1735" s="12" t="s">
        <v>78</v>
      </c>
      <c r="AY1735" s="253" t="s">
        <v>168</v>
      </c>
    </row>
    <row r="1736" s="11" customFormat="1">
      <c r="B1736" s="232"/>
      <c r="C1736" s="233"/>
      <c r="D1736" s="234" t="s">
        <v>185</v>
      </c>
      <c r="E1736" s="235" t="s">
        <v>22</v>
      </c>
      <c r="F1736" s="236" t="s">
        <v>3107</v>
      </c>
      <c r="G1736" s="233"/>
      <c r="H1736" s="237">
        <v>2.4500000000000002</v>
      </c>
      <c r="I1736" s="238"/>
      <c r="J1736" s="233"/>
      <c r="K1736" s="233"/>
      <c r="L1736" s="239"/>
      <c r="M1736" s="240"/>
      <c r="N1736" s="241"/>
      <c r="O1736" s="241"/>
      <c r="P1736" s="241"/>
      <c r="Q1736" s="241"/>
      <c r="R1736" s="241"/>
      <c r="S1736" s="241"/>
      <c r="T1736" s="242"/>
      <c r="AT1736" s="243" t="s">
        <v>185</v>
      </c>
      <c r="AU1736" s="243" t="s">
        <v>87</v>
      </c>
      <c r="AV1736" s="11" t="s">
        <v>87</v>
      </c>
      <c r="AW1736" s="11" t="s">
        <v>41</v>
      </c>
      <c r="AX1736" s="11" t="s">
        <v>78</v>
      </c>
      <c r="AY1736" s="243" t="s">
        <v>168</v>
      </c>
    </row>
    <row r="1737" s="12" customFormat="1">
      <c r="B1737" s="244"/>
      <c r="C1737" s="245"/>
      <c r="D1737" s="234" t="s">
        <v>185</v>
      </c>
      <c r="E1737" s="246" t="s">
        <v>22</v>
      </c>
      <c r="F1737" s="247" t="s">
        <v>824</v>
      </c>
      <c r="G1737" s="245"/>
      <c r="H1737" s="246" t="s">
        <v>22</v>
      </c>
      <c r="I1737" s="248"/>
      <c r="J1737" s="245"/>
      <c r="K1737" s="245"/>
      <c r="L1737" s="249"/>
      <c r="M1737" s="250"/>
      <c r="N1737" s="251"/>
      <c r="O1737" s="251"/>
      <c r="P1737" s="251"/>
      <c r="Q1737" s="251"/>
      <c r="R1737" s="251"/>
      <c r="S1737" s="251"/>
      <c r="T1737" s="252"/>
      <c r="AT1737" s="253" t="s">
        <v>185</v>
      </c>
      <c r="AU1737" s="253" t="s">
        <v>87</v>
      </c>
      <c r="AV1737" s="12" t="s">
        <v>24</v>
      </c>
      <c r="AW1737" s="12" t="s">
        <v>41</v>
      </c>
      <c r="AX1737" s="12" t="s">
        <v>78</v>
      </c>
      <c r="AY1737" s="253" t="s">
        <v>168</v>
      </c>
    </row>
    <row r="1738" s="11" customFormat="1">
      <c r="B1738" s="232"/>
      <c r="C1738" s="233"/>
      <c r="D1738" s="234" t="s">
        <v>185</v>
      </c>
      <c r="E1738" s="235" t="s">
        <v>22</v>
      </c>
      <c r="F1738" s="236" t="s">
        <v>3108</v>
      </c>
      <c r="G1738" s="233"/>
      <c r="H1738" s="237">
        <v>3.6499999999999999</v>
      </c>
      <c r="I1738" s="238"/>
      <c r="J1738" s="233"/>
      <c r="K1738" s="233"/>
      <c r="L1738" s="239"/>
      <c r="M1738" s="240"/>
      <c r="N1738" s="241"/>
      <c r="O1738" s="241"/>
      <c r="P1738" s="241"/>
      <c r="Q1738" s="241"/>
      <c r="R1738" s="241"/>
      <c r="S1738" s="241"/>
      <c r="T1738" s="242"/>
      <c r="AT1738" s="243" t="s">
        <v>185</v>
      </c>
      <c r="AU1738" s="243" t="s">
        <v>87</v>
      </c>
      <c r="AV1738" s="11" t="s">
        <v>87</v>
      </c>
      <c r="AW1738" s="11" t="s">
        <v>41</v>
      </c>
      <c r="AX1738" s="11" t="s">
        <v>78</v>
      </c>
      <c r="AY1738" s="243" t="s">
        <v>168</v>
      </c>
    </row>
    <row r="1739" s="12" customFormat="1">
      <c r="B1739" s="244"/>
      <c r="C1739" s="245"/>
      <c r="D1739" s="234" t="s">
        <v>185</v>
      </c>
      <c r="E1739" s="246" t="s">
        <v>22</v>
      </c>
      <c r="F1739" s="247" t="s">
        <v>828</v>
      </c>
      <c r="G1739" s="245"/>
      <c r="H1739" s="246" t="s">
        <v>22</v>
      </c>
      <c r="I1739" s="248"/>
      <c r="J1739" s="245"/>
      <c r="K1739" s="245"/>
      <c r="L1739" s="249"/>
      <c r="M1739" s="250"/>
      <c r="N1739" s="251"/>
      <c r="O1739" s="251"/>
      <c r="P1739" s="251"/>
      <c r="Q1739" s="251"/>
      <c r="R1739" s="251"/>
      <c r="S1739" s="251"/>
      <c r="T1739" s="252"/>
      <c r="AT1739" s="253" t="s">
        <v>185</v>
      </c>
      <c r="AU1739" s="253" t="s">
        <v>87</v>
      </c>
      <c r="AV1739" s="12" t="s">
        <v>24</v>
      </c>
      <c r="AW1739" s="12" t="s">
        <v>41</v>
      </c>
      <c r="AX1739" s="12" t="s">
        <v>78</v>
      </c>
      <c r="AY1739" s="253" t="s">
        <v>168</v>
      </c>
    </row>
    <row r="1740" s="11" customFormat="1">
      <c r="B1740" s="232"/>
      <c r="C1740" s="233"/>
      <c r="D1740" s="234" t="s">
        <v>185</v>
      </c>
      <c r="E1740" s="235" t="s">
        <v>22</v>
      </c>
      <c r="F1740" s="236" t="s">
        <v>3109</v>
      </c>
      <c r="G1740" s="233"/>
      <c r="H1740" s="237">
        <v>17.300000000000001</v>
      </c>
      <c r="I1740" s="238"/>
      <c r="J1740" s="233"/>
      <c r="K1740" s="233"/>
      <c r="L1740" s="239"/>
      <c r="M1740" s="240"/>
      <c r="N1740" s="241"/>
      <c r="O1740" s="241"/>
      <c r="P1740" s="241"/>
      <c r="Q1740" s="241"/>
      <c r="R1740" s="241"/>
      <c r="S1740" s="241"/>
      <c r="T1740" s="242"/>
      <c r="AT1740" s="243" t="s">
        <v>185</v>
      </c>
      <c r="AU1740" s="243" t="s">
        <v>87</v>
      </c>
      <c r="AV1740" s="11" t="s">
        <v>87</v>
      </c>
      <c r="AW1740" s="11" t="s">
        <v>41</v>
      </c>
      <c r="AX1740" s="11" t="s">
        <v>78</v>
      </c>
      <c r="AY1740" s="243" t="s">
        <v>168</v>
      </c>
    </row>
    <row r="1741" s="12" customFormat="1">
      <c r="B1741" s="244"/>
      <c r="C1741" s="245"/>
      <c r="D1741" s="234" t="s">
        <v>185</v>
      </c>
      <c r="E1741" s="246" t="s">
        <v>22</v>
      </c>
      <c r="F1741" s="247" t="s">
        <v>830</v>
      </c>
      <c r="G1741" s="245"/>
      <c r="H1741" s="246" t="s">
        <v>22</v>
      </c>
      <c r="I1741" s="248"/>
      <c r="J1741" s="245"/>
      <c r="K1741" s="245"/>
      <c r="L1741" s="249"/>
      <c r="M1741" s="250"/>
      <c r="N1741" s="251"/>
      <c r="O1741" s="251"/>
      <c r="P1741" s="251"/>
      <c r="Q1741" s="251"/>
      <c r="R1741" s="251"/>
      <c r="S1741" s="251"/>
      <c r="T1741" s="252"/>
      <c r="AT1741" s="253" t="s">
        <v>185</v>
      </c>
      <c r="AU1741" s="253" t="s">
        <v>87</v>
      </c>
      <c r="AV1741" s="12" t="s">
        <v>24</v>
      </c>
      <c r="AW1741" s="12" t="s">
        <v>41</v>
      </c>
      <c r="AX1741" s="12" t="s">
        <v>78</v>
      </c>
      <c r="AY1741" s="253" t="s">
        <v>168</v>
      </c>
    </row>
    <row r="1742" s="11" customFormat="1">
      <c r="B1742" s="232"/>
      <c r="C1742" s="233"/>
      <c r="D1742" s="234" t="s">
        <v>185</v>
      </c>
      <c r="E1742" s="235" t="s">
        <v>22</v>
      </c>
      <c r="F1742" s="236" t="s">
        <v>3110</v>
      </c>
      <c r="G1742" s="233"/>
      <c r="H1742" s="237">
        <v>11.1</v>
      </c>
      <c r="I1742" s="238"/>
      <c r="J1742" s="233"/>
      <c r="K1742" s="233"/>
      <c r="L1742" s="239"/>
      <c r="M1742" s="240"/>
      <c r="N1742" s="241"/>
      <c r="O1742" s="241"/>
      <c r="P1742" s="241"/>
      <c r="Q1742" s="241"/>
      <c r="R1742" s="241"/>
      <c r="S1742" s="241"/>
      <c r="T1742" s="242"/>
      <c r="AT1742" s="243" t="s">
        <v>185</v>
      </c>
      <c r="AU1742" s="243" t="s">
        <v>87</v>
      </c>
      <c r="AV1742" s="11" t="s">
        <v>87</v>
      </c>
      <c r="AW1742" s="11" t="s">
        <v>41</v>
      </c>
      <c r="AX1742" s="11" t="s">
        <v>78</v>
      </c>
      <c r="AY1742" s="243" t="s">
        <v>168</v>
      </c>
    </row>
    <row r="1743" s="12" customFormat="1">
      <c r="B1743" s="244"/>
      <c r="C1743" s="245"/>
      <c r="D1743" s="234" t="s">
        <v>185</v>
      </c>
      <c r="E1743" s="246" t="s">
        <v>22</v>
      </c>
      <c r="F1743" s="247" t="s">
        <v>832</v>
      </c>
      <c r="G1743" s="245"/>
      <c r="H1743" s="246" t="s">
        <v>22</v>
      </c>
      <c r="I1743" s="248"/>
      <c r="J1743" s="245"/>
      <c r="K1743" s="245"/>
      <c r="L1743" s="249"/>
      <c r="M1743" s="250"/>
      <c r="N1743" s="251"/>
      <c r="O1743" s="251"/>
      <c r="P1743" s="251"/>
      <c r="Q1743" s="251"/>
      <c r="R1743" s="251"/>
      <c r="S1743" s="251"/>
      <c r="T1743" s="252"/>
      <c r="AT1743" s="253" t="s">
        <v>185</v>
      </c>
      <c r="AU1743" s="253" t="s">
        <v>87</v>
      </c>
      <c r="AV1743" s="12" t="s">
        <v>24</v>
      </c>
      <c r="AW1743" s="12" t="s">
        <v>41</v>
      </c>
      <c r="AX1743" s="12" t="s">
        <v>78</v>
      </c>
      <c r="AY1743" s="253" t="s">
        <v>168</v>
      </c>
    </row>
    <row r="1744" s="11" customFormat="1">
      <c r="B1744" s="232"/>
      <c r="C1744" s="233"/>
      <c r="D1744" s="234" t="s">
        <v>185</v>
      </c>
      <c r="E1744" s="235" t="s">
        <v>22</v>
      </c>
      <c r="F1744" s="236" t="s">
        <v>3111</v>
      </c>
      <c r="G1744" s="233"/>
      <c r="H1744" s="237">
        <v>10.6</v>
      </c>
      <c r="I1744" s="238"/>
      <c r="J1744" s="233"/>
      <c r="K1744" s="233"/>
      <c r="L1744" s="239"/>
      <c r="M1744" s="240"/>
      <c r="N1744" s="241"/>
      <c r="O1744" s="241"/>
      <c r="P1744" s="241"/>
      <c r="Q1744" s="241"/>
      <c r="R1744" s="241"/>
      <c r="S1744" s="241"/>
      <c r="T1744" s="242"/>
      <c r="AT1744" s="243" t="s">
        <v>185</v>
      </c>
      <c r="AU1744" s="243" t="s">
        <v>87</v>
      </c>
      <c r="AV1744" s="11" t="s">
        <v>87</v>
      </c>
      <c r="AW1744" s="11" t="s">
        <v>41</v>
      </c>
      <c r="AX1744" s="11" t="s">
        <v>78</v>
      </c>
      <c r="AY1744" s="243" t="s">
        <v>168</v>
      </c>
    </row>
    <row r="1745" s="12" customFormat="1">
      <c r="B1745" s="244"/>
      <c r="C1745" s="245"/>
      <c r="D1745" s="234" t="s">
        <v>185</v>
      </c>
      <c r="E1745" s="246" t="s">
        <v>22</v>
      </c>
      <c r="F1745" s="247" t="s">
        <v>834</v>
      </c>
      <c r="G1745" s="245"/>
      <c r="H1745" s="246" t="s">
        <v>22</v>
      </c>
      <c r="I1745" s="248"/>
      <c r="J1745" s="245"/>
      <c r="K1745" s="245"/>
      <c r="L1745" s="249"/>
      <c r="M1745" s="250"/>
      <c r="N1745" s="251"/>
      <c r="O1745" s="251"/>
      <c r="P1745" s="251"/>
      <c r="Q1745" s="251"/>
      <c r="R1745" s="251"/>
      <c r="S1745" s="251"/>
      <c r="T1745" s="252"/>
      <c r="AT1745" s="253" t="s">
        <v>185</v>
      </c>
      <c r="AU1745" s="253" t="s">
        <v>87</v>
      </c>
      <c r="AV1745" s="12" t="s">
        <v>24</v>
      </c>
      <c r="AW1745" s="12" t="s">
        <v>41</v>
      </c>
      <c r="AX1745" s="12" t="s">
        <v>78</v>
      </c>
      <c r="AY1745" s="253" t="s">
        <v>168</v>
      </c>
    </row>
    <row r="1746" s="11" customFormat="1">
      <c r="B1746" s="232"/>
      <c r="C1746" s="233"/>
      <c r="D1746" s="234" t="s">
        <v>185</v>
      </c>
      <c r="E1746" s="235" t="s">
        <v>22</v>
      </c>
      <c r="F1746" s="236" t="s">
        <v>3112</v>
      </c>
      <c r="G1746" s="233"/>
      <c r="H1746" s="237">
        <v>12.1</v>
      </c>
      <c r="I1746" s="238"/>
      <c r="J1746" s="233"/>
      <c r="K1746" s="233"/>
      <c r="L1746" s="239"/>
      <c r="M1746" s="240"/>
      <c r="N1746" s="241"/>
      <c r="O1746" s="241"/>
      <c r="P1746" s="241"/>
      <c r="Q1746" s="241"/>
      <c r="R1746" s="241"/>
      <c r="S1746" s="241"/>
      <c r="T1746" s="242"/>
      <c r="AT1746" s="243" t="s">
        <v>185</v>
      </c>
      <c r="AU1746" s="243" t="s">
        <v>87</v>
      </c>
      <c r="AV1746" s="11" t="s">
        <v>87</v>
      </c>
      <c r="AW1746" s="11" t="s">
        <v>41</v>
      </c>
      <c r="AX1746" s="11" t="s">
        <v>78</v>
      </c>
      <c r="AY1746" s="243" t="s">
        <v>168</v>
      </c>
    </row>
    <row r="1747" s="12" customFormat="1">
      <c r="B1747" s="244"/>
      <c r="C1747" s="245"/>
      <c r="D1747" s="234" t="s">
        <v>185</v>
      </c>
      <c r="E1747" s="246" t="s">
        <v>22</v>
      </c>
      <c r="F1747" s="247" t="s">
        <v>836</v>
      </c>
      <c r="G1747" s="245"/>
      <c r="H1747" s="246" t="s">
        <v>22</v>
      </c>
      <c r="I1747" s="248"/>
      <c r="J1747" s="245"/>
      <c r="K1747" s="245"/>
      <c r="L1747" s="249"/>
      <c r="M1747" s="250"/>
      <c r="N1747" s="251"/>
      <c r="O1747" s="251"/>
      <c r="P1747" s="251"/>
      <c r="Q1747" s="251"/>
      <c r="R1747" s="251"/>
      <c r="S1747" s="251"/>
      <c r="T1747" s="252"/>
      <c r="AT1747" s="253" t="s">
        <v>185</v>
      </c>
      <c r="AU1747" s="253" t="s">
        <v>87</v>
      </c>
      <c r="AV1747" s="12" t="s">
        <v>24</v>
      </c>
      <c r="AW1747" s="12" t="s">
        <v>41</v>
      </c>
      <c r="AX1747" s="12" t="s">
        <v>78</v>
      </c>
      <c r="AY1747" s="253" t="s">
        <v>168</v>
      </c>
    </row>
    <row r="1748" s="11" customFormat="1">
      <c r="B1748" s="232"/>
      <c r="C1748" s="233"/>
      <c r="D1748" s="234" t="s">
        <v>185</v>
      </c>
      <c r="E1748" s="235" t="s">
        <v>22</v>
      </c>
      <c r="F1748" s="236" t="s">
        <v>3113</v>
      </c>
      <c r="G1748" s="233"/>
      <c r="H1748" s="237">
        <v>11</v>
      </c>
      <c r="I1748" s="238"/>
      <c r="J1748" s="233"/>
      <c r="K1748" s="233"/>
      <c r="L1748" s="239"/>
      <c r="M1748" s="240"/>
      <c r="N1748" s="241"/>
      <c r="O1748" s="241"/>
      <c r="P1748" s="241"/>
      <c r="Q1748" s="241"/>
      <c r="R1748" s="241"/>
      <c r="S1748" s="241"/>
      <c r="T1748" s="242"/>
      <c r="AT1748" s="243" t="s">
        <v>185</v>
      </c>
      <c r="AU1748" s="243" t="s">
        <v>87</v>
      </c>
      <c r="AV1748" s="11" t="s">
        <v>87</v>
      </c>
      <c r="AW1748" s="11" t="s">
        <v>41</v>
      </c>
      <c r="AX1748" s="11" t="s">
        <v>78</v>
      </c>
      <c r="AY1748" s="243" t="s">
        <v>168</v>
      </c>
    </row>
    <row r="1749" s="12" customFormat="1">
      <c r="B1749" s="244"/>
      <c r="C1749" s="245"/>
      <c r="D1749" s="234" t="s">
        <v>185</v>
      </c>
      <c r="E1749" s="246" t="s">
        <v>22</v>
      </c>
      <c r="F1749" s="247" t="s">
        <v>837</v>
      </c>
      <c r="G1749" s="245"/>
      <c r="H1749" s="246" t="s">
        <v>22</v>
      </c>
      <c r="I1749" s="248"/>
      <c r="J1749" s="245"/>
      <c r="K1749" s="245"/>
      <c r="L1749" s="249"/>
      <c r="M1749" s="250"/>
      <c r="N1749" s="251"/>
      <c r="O1749" s="251"/>
      <c r="P1749" s="251"/>
      <c r="Q1749" s="251"/>
      <c r="R1749" s="251"/>
      <c r="S1749" s="251"/>
      <c r="T1749" s="252"/>
      <c r="AT1749" s="253" t="s">
        <v>185</v>
      </c>
      <c r="AU1749" s="253" t="s">
        <v>87</v>
      </c>
      <c r="AV1749" s="12" t="s">
        <v>24</v>
      </c>
      <c r="AW1749" s="12" t="s">
        <v>41</v>
      </c>
      <c r="AX1749" s="12" t="s">
        <v>78</v>
      </c>
      <c r="AY1749" s="253" t="s">
        <v>168</v>
      </c>
    </row>
    <row r="1750" s="11" customFormat="1">
      <c r="B1750" s="232"/>
      <c r="C1750" s="233"/>
      <c r="D1750" s="234" t="s">
        <v>185</v>
      </c>
      <c r="E1750" s="235" t="s">
        <v>22</v>
      </c>
      <c r="F1750" s="236" t="s">
        <v>3114</v>
      </c>
      <c r="G1750" s="233"/>
      <c r="H1750" s="237">
        <v>11.9</v>
      </c>
      <c r="I1750" s="238"/>
      <c r="J1750" s="233"/>
      <c r="K1750" s="233"/>
      <c r="L1750" s="239"/>
      <c r="M1750" s="240"/>
      <c r="N1750" s="241"/>
      <c r="O1750" s="241"/>
      <c r="P1750" s="241"/>
      <c r="Q1750" s="241"/>
      <c r="R1750" s="241"/>
      <c r="S1750" s="241"/>
      <c r="T1750" s="242"/>
      <c r="AT1750" s="243" t="s">
        <v>185</v>
      </c>
      <c r="AU1750" s="243" t="s">
        <v>87</v>
      </c>
      <c r="AV1750" s="11" t="s">
        <v>87</v>
      </c>
      <c r="AW1750" s="11" t="s">
        <v>41</v>
      </c>
      <c r="AX1750" s="11" t="s">
        <v>78</v>
      </c>
      <c r="AY1750" s="243" t="s">
        <v>168</v>
      </c>
    </row>
    <row r="1751" s="12" customFormat="1">
      <c r="B1751" s="244"/>
      <c r="C1751" s="245"/>
      <c r="D1751" s="234" t="s">
        <v>185</v>
      </c>
      <c r="E1751" s="246" t="s">
        <v>22</v>
      </c>
      <c r="F1751" s="247" t="s">
        <v>839</v>
      </c>
      <c r="G1751" s="245"/>
      <c r="H1751" s="246" t="s">
        <v>22</v>
      </c>
      <c r="I1751" s="248"/>
      <c r="J1751" s="245"/>
      <c r="K1751" s="245"/>
      <c r="L1751" s="249"/>
      <c r="M1751" s="250"/>
      <c r="N1751" s="251"/>
      <c r="O1751" s="251"/>
      <c r="P1751" s="251"/>
      <c r="Q1751" s="251"/>
      <c r="R1751" s="251"/>
      <c r="S1751" s="251"/>
      <c r="T1751" s="252"/>
      <c r="AT1751" s="253" t="s">
        <v>185</v>
      </c>
      <c r="AU1751" s="253" t="s">
        <v>87</v>
      </c>
      <c r="AV1751" s="12" t="s">
        <v>24</v>
      </c>
      <c r="AW1751" s="12" t="s">
        <v>41</v>
      </c>
      <c r="AX1751" s="12" t="s">
        <v>78</v>
      </c>
      <c r="AY1751" s="253" t="s">
        <v>168</v>
      </c>
    </row>
    <row r="1752" s="11" customFormat="1">
      <c r="B1752" s="232"/>
      <c r="C1752" s="233"/>
      <c r="D1752" s="234" t="s">
        <v>185</v>
      </c>
      <c r="E1752" s="235" t="s">
        <v>22</v>
      </c>
      <c r="F1752" s="236" t="s">
        <v>3113</v>
      </c>
      <c r="G1752" s="233"/>
      <c r="H1752" s="237">
        <v>11</v>
      </c>
      <c r="I1752" s="238"/>
      <c r="J1752" s="233"/>
      <c r="K1752" s="233"/>
      <c r="L1752" s="239"/>
      <c r="M1752" s="240"/>
      <c r="N1752" s="241"/>
      <c r="O1752" s="241"/>
      <c r="P1752" s="241"/>
      <c r="Q1752" s="241"/>
      <c r="R1752" s="241"/>
      <c r="S1752" s="241"/>
      <c r="T1752" s="242"/>
      <c r="AT1752" s="243" t="s">
        <v>185</v>
      </c>
      <c r="AU1752" s="243" t="s">
        <v>87</v>
      </c>
      <c r="AV1752" s="11" t="s">
        <v>87</v>
      </c>
      <c r="AW1752" s="11" t="s">
        <v>41</v>
      </c>
      <c r="AX1752" s="11" t="s">
        <v>78</v>
      </c>
      <c r="AY1752" s="243" t="s">
        <v>168</v>
      </c>
    </row>
    <row r="1753" s="12" customFormat="1">
      <c r="B1753" s="244"/>
      <c r="C1753" s="245"/>
      <c r="D1753" s="234" t="s">
        <v>185</v>
      </c>
      <c r="E1753" s="246" t="s">
        <v>22</v>
      </c>
      <c r="F1753" s="247" t="s">
        <v>841</v>
      </c>
      <c r="G1753" s="245"/>
      <c r="H1753" s="246" t="s">
        <v>22</v>
      </c>
      <c r="I1753" s="248"/>
      <c r="J1753" s="245"/>
      <c r="K1753" s="245"/>
      <c r="L1753" s="249"/>
      <c r="M1753" s="250"/>
      <c r="N1753" s="251"/>
      <c r="O1753" s="251"/>
      <c r="P1753" s="251"/>
      <c r="Q1753" s="251"/>
      <c r="R1753" s="251"/>
      <c r="S1753" s="251"/>
      <c r="T1753" s="252"/>
      <c r="AT1753" s="253" t="s">
        <v>185</v>
      </c>
      <c r="AU1753" s="253" t="s">
        <v>87</v>
      </c>
      <c r="AV1753" s="12" t="s">
        <v>24</v>
      </c>
      <c r="AW1753" s="12" t="s">
        <v>41</v>
      </c>
      <c r="AX1753" s="12" t="s">
        <v>78</v>
      </c>
      <c r="AY1753" s="253" t="s">
        <v>168</v>
      </c>
    </row>
    <row r="1754" s="11" customFormat="1">
      <c r="B1754" s="232"/>
      <c r="C1754" s="233"/>
      <c r="D1754" s="234" t="s">
        <v>185</v>
      </c>
      <c r="E1754" s="235" t="s">
        <v>22</v>
      </c>
      <c r="F1754" s="236" t="s">
        <v>3115</v>
      </c>
      <c r="G1754" s="233"/>
      <c r="H1754" s="237">
        <v>18.600000000000001</v>
      </c>
      <c r="I1754" s="238"/>
      <c r="J1754" s="233"/>
      <c r="K1754" s="233"/>
      <c r="L1754" s="239"/>
      <c r="M1754" s="240"/>
      <c r="N1754" s="241"/>
      <c r="O1754" s="241"/>
      <c r="P1754" s="241"/>
      <c r="Q1754" s="241"/>
      <c r="R1754" s="241"/>
      <c r="S1754" s="241"/>
      <c r="T1754" s="242"/>
      <c r="AT1754" s="243" t="s">
        <v>185</v>
      </c>
      <c r="AU1754" s="243" t="s">
        <v>87</v>
      </c>
      <c r="AV1754" s="11" t="s">
        <v>87</v>
      </c>
      <c r="AW1754" s="11" t="s">
        <v>41</v>
      </c>
      <c r="AX1754" s="11" t="s">
        <v>78</v>
      </c>
      <c r="AY1754" s="243" t="s">
        <v>168</v>
      </c>
    </row>
    <row r="1755" s="12" customFormat="1">
      <c r="B1755" s="244"/>
      <c r="C1755" s="245"/>
      <c r="D1755" s="234" t="s">
        <v>185</v>
      </c>
      <c r="E1755" s="246" t="s">
        <v>22</v>
      </c>
      <c r="F1755" s="247" t="s">
        <v>416</v>
      </c>
      <c r="G1755" s="245"/>
      <c r="H1755" s="246" t="s">
        <v>22</v>
      </c>
      <c r="I1755" s="248"/>
      <c r="J1755" s="245"/>
      <c r="K1755" s="245"/>
      <c r="L1755" s="249"/>
      <c r="M1755" s="250"/>
      <c r="N1755" s="251"/>
      <c r="O1755" s="251"/>
      <c r="P1755" s="251"/>
      <c r="Q1755" s="251"/>
      <c r="R1755" s="251"/>
      <c r="S1755" s="251"/>
      <c r="T1755" s="252"/>
      <c r="AT1755" s="253" t="s">
        <v>185</v>
      </c>
      <c r="AU1755" s="253" t="s">
        <v>87</v>
      </c>
      <c r="AV1755" s="12" t="s">
        <v>24</v>
      </c>
      <c r="AW1755" s="12" t="s">
        <v>41</v>
      </c>
      <c r="AX1755" s="12" t="s">
        <v>78</v>
      </c>
      <c r="AY1755" s="253" t="s">
        <v>168</v>
      </c>
    </row>
    <row r="1756" s="12" customFormat="1">
      <c r="B1756" s="244"/>
      <c r="C1756" s="245"/>
      <c r="D1756" s="234" t="s">
        <v>185</v>
      </c>
      <c r="E1756" s="246" t="s">
        <v>22</v>
      </c>
      <c r="F1756" s="247" t="s">
        <v>898</v>
      </c>
      <c r="G1756" s="245"/>
      <c r="H1756" s="246" t="s">
        <v>22</v>
      </c>
      <c r="I1756" s="248"/>
      <c r="J1756" s="245"/>
      <c r="K1756" s="245"/>
      <c r="L1756" s="249"/>
      <c r="M1756" s="250"/>
      <c r="N1756" s="251"/>
      <c r="O1756" s="251"/>
      <c r="P1756" s="251"/>
      <c r="Q1756" s="251"/>
      <c r="R1756" s="251"/>
      <c r="S1756" s="251"/>
      <c r="T1756" s="252"/>
      <c r="AT1756" s="253" t="s">
        <v>185</v>
      </c>
      <c r="AU1756" s="253" t="s">
        <v>87</v>
      </c>
      <c r="AV1756" s="12" t="s">
        <v>24</v>
      </c>
      <c r="AW1756" s="12" t="s">
        <v>41</v>
      </c>
      <c r="AX1756" s="12" t="s">
        <v>78</v>
      </c>
      <c r="AY1756" s="253" t="s">
        <v>168</v>
      </c>
    </row>
    <row r="1757" s="11" customFormat="1">
      <c r="B1757" s="232"/>
      <c r="C1757" s="233"/>
      <c r="D1757" s="234" t="s">
        <v>185</v>
      </c>
      <c r="E1757" s="235" t="s">
        <v>22</v>
      </c>
      <c r="F1757" s="236" t="s">
        <v>3106</v>
      </c>
      <c r="G1757" s="233"/>
      <c r="H1757" s="237">
        <v>3.6000000000000001</v>
      </c>
      <c r="I1757" s="238"/>
      <c r="J1757" s="233"/>
      <c r="K1757" s="233"/>
      <c r="L1757" s="239"/>
      <c r="M1757" s="240"/>
      <c r="N1757" s="241"/>
      <c r="O1757" s="241"/>
      <c r="P1757" s="241"/>
      <c r="Q1757" s="241"/>
      <c r="R1757" s="241"/>
      <c r="S1757" s="241"/>
      <c r="T1757" s="242"/>
      <c r="AT1757" s="243" t="s">
        <v>185</v>
      </c>
      <c r="AU1757" s="243" t="s">
        <v>87</v>
      </c>
      <c r="AV1757" s="11" t="s">
        <v>87</v>
      </c>
      <c r="AW1757" s="11" t="s">
        <v>41</v>
      </c>
      <c r="AX1757" s="11" t="s">
        <v>78</v>
      </c>
      <c r="AY1757" s="243" t="s">
        <v>168</v>
      </c>
    </row>
    <row r="1758" s="12" customFormat="1">
      <c r="B1758" s="244"/>
      <c r="C1758" s="245"/>
      <c r="D1758" s="234" t="s">
        <v>185</v>
      </c>
      <c r="E1758" s="246" t="s">
        <v>22</v>
      </c>
      <c r="F1758" s="247" t="s">
        <v>899</v>
      </c>
      <c r="G1758" s="245"/>
      <c r="H1758" s="246" t="s">
        <v>22</v>
      </c>
      <c r="I1758" s="248"/>
      <c r="J1758" s="245"/>
      <c r="K1758" s="245"/>
      <c r="L1758" s="249"/>
      <c r="M1758" s="250"/>
      <c r="N1758" s="251"/>
      <c r="O1758" s="251"/>
      <c r="P1758" s="251"/>
      <c r="Q1758" s="251"/>
      <c r="R1758" s="251"/>
      <c r="S1758" s="251"/>
      <c r="T1758" s="252"/>
      <c r="AT1758" s="253" t="s">
        <v>185</v>
      </c>
      <c r="AU1758" s="253" t="s">
        <v>87</v>
      </c>
      <c r="AV1758" s="12" t="s">
        <v>24</v>
      </c>
      <c r="AW1758" s="12" t="s">
        <v>41</v>
      </c>
      <c r="AX1758" s="12" t="s">
        <v>78</v>
      </c>
      <c r="AY1758" s="253" t="s">
        <v>168</v>
      </c>
    </row>
    <row r="1759" s="11" customFormat="1">
      <c r="B1759" s="232"/>
      <c r="C1759" s="233"/>
      <c r="D1759" s="234" t="s">
        <v>185</v>
      </c>
      <c r="E1759" s="235" t="s">
        <v>22</v>
      </c>
      <c r="F1759" s="236" t="s">
        <v>3116</v>
      </c>
      <c r="G1759" s="233"/>
      <c r="H1759" s="237">
        <v>2.7999999999999998</v>
      </c>
      <c r="I1759" s="238"/>
      <c r="J1759" s="233"/>
      <c r="K1759" s="233"/>
      <c r="L1759" s="239"/>
      <c r="M1759" s="240"/>
      <c r="N1759" s="241"/>
      <c r="O1759" s="241"/>
      <c r="P1759" s="241"/>
      <c r="Q1759" s="241"/>
      <c r="R1759" s="241"/>
      <c r="S1759" s="241"/>
      <c r="T1759" s="242"/>
      <c r="AT1759" s="243" t="s">
        <v>185</v>
      </c>
      <c r="AU1759" s="243" t="s">
        <v>87</v>
      </c>
      <c r="AV1759" s="11" t="s">
        <v>87</v>
      </c>
      <c r="AW1759" s="11" t="s">
        <v>41</v>
      </c>
      <c r="AX1759" s="11" t="s">
        <v>78</v>
      </c>
      <c r="AY1759" s="243" t="s">
        <v>168</v>
      </c>
    </row>
    <row r="1760" s="12" customFormat="1">
      <c r="B1760" s="244"/>
      <c r="C1760" s="245"/>
      <c r="D1760" s="234" t="s">
        <v>185</v>
      </c>
      <c r="E1760" s="246" t="s">
        <v>22</v>
      </c>
      <c r="F1760" s="247" t="s">
        <v>849</v>
      </c>
      <c r="G1760" s="245"/>
      <c r="H1760" s="246" t="s">
        <v>22</v>
      </c>
      <c r="I1760" s="248"/>
      <c r="J1760" s="245"/>
      <c r="K1760" s="245"/>
      <c r="L1760" s="249"/>
      <c r="M1760" s="250"/>
      <c r="N1760" s="251"/>
      <c r="O1760" s="251"/>
      <c r="P1760" s="251"/>
      <c r="Q1760" s="251"/>
      <c r="R1760" s="251"/>
      <c r="S1760" s="251"/>
      <c r="T1760" s="252"/>
      <c r="AT1760" s="253" t="s">
        <v>185</v>
      </c>
      <c r="AU1760" s="253" t="s">
        <v>87</v>
      </c>
      <c r="AV1760" s="12" t="s">
        <v>24</v>
      </c>
      <c r="AW1760" s="12" t="s">
        <v>41</v>
      </c>
      <c r="AX1760" s="12" t="s">
        <v>78</v>
      </c>
      <c r="AY1760" s="253" t="s">
        <v>168</v>
      </c>
    </row>
    <row r="1761" s="11" customFormat="1">
      <c r="B1761" s="232"/>
      <c r="C1761" s="233"/>
      <c r="D1761" s="234" t="s">
        <v>185</v>
      </c>
      <c r="E1761" s="235" t="s">
        <v>22</v>
      </c>
      <c r="F1761" s="236" t="s">
        <v>3108</v>
      </c>
      <c r="G1761" s="233"/>
      <c r="H1761" s="237">
        <v>3.6499999999999999</v>
      </c>
      <c r="I1761" s="238"/>
      <c r="J1761" s="233"/>
      <c r="K1761" s="233"/>
      <c r="L1761" s="239"/>
      <c r="M1761" s="240"/>
      <c r="N1761" s="241"/>
      <c r="O1761" s="241"/>
      <c r="P1761" s="241"/>
      <c r="Q1761" s="241"/>
      <c r="R1761" s="241"/>
      <c r="S1761" s="241"/>
      <c r="T1761" s="242"/>
      <c r="AT1761" s="243" t="s">
        <v>185</v>
      </c>
      <c r="AU1761" s="243" t="s">
        <v>87</v>
      </c>
      <c r="AV1761" s="11" t="s">
        <v>87</v>
      </c>
      <c r="AW1761" s="11" t="s">
        <v>41</v>
      </c>
      <c r="AX1761" s="11" t="s">
        <v>78</v>
      </c>
      <c r="AY1761" s="243" t="s">
        <v>168</v>
      </c>
    </row>
    <row r="1762" s="12" customFormat="1">
      <c r="B1762" s="244"/>
      <c r="C1762" s="245"/>
      <c r="D1762" s="234" t="s">
        <v>185</v>
      </c>
      <c r="E1762" s="246" t="s">
        <v>22</v>
      </c>
      <c r="F1762" s="247" t="s">
        <v>852</v>
      </c>
      <c r="G1762" s="245"/>
      <c r="H1762" s="246" t="s">
        <v>22</v>
      </c>
      <c r="I1762" s="248"/>
      <c r="J1762" s="245"/>
      <c r="K1762" s="245"/>
      <c r="L1762" s="249"/>
      <c r="M1762" s="250"/>
      <c r="N1762" s="251"/>
      <c r="O1762" s="251"/>
      <c r="P1762" s="251"/>
      <c r="Q1762" s="251"/>
      <c r="R1762" s="251"/>
      <c r="S1762" s="251"/>
      <c r="T1762" s="252"/>
      <c r="AT1762" s="253" t="s">
        <v>185</v>
      </c>
      <c r="AU1762" s="253" t="s">
        <v>87</v>
      </c>
      <c r="AV1762" s="12" t="s">
        <v>24</v>
      </c>
      <c r="AW1762" s="12" t="s">
        <v>41</v>
      </c>
      <c r="AX1762" s="12" t="s">
        <v>78</v>
      </c>
      <c r="AY1762" s="253" t="s">
        <v>168</v>
      </c>
    </row>
    <row r="1763" s="11" customFormat="1">
      <c r="B1763" s="232"/>
      <c r="C1763" s="233"/>
      <c r="D1763" s="234" t="s">
        <v>185</v>
      </c>
      <c r="E1763" s="235" t="s">
        <v>22</v>
      </c>
      <c r="F1763" s="236" t="s">
        <v>3117</v>
      </c>
      <c r="G1763" s="233"/>
      <c r="H1763" s="237">
        <v>11.300000000000001</v>
      </c>
      <c r="I1763" s="238"/>
      <c r="J1763" s="233"/>
      <c r="K1763" s="233"/>
      <c r="L1763" s="239"/>
      <c r="M1763" s="240"/>
      <c r="N1763" s="241"/>
      <c r="O1763" s="241"/>
      <c r="P1763" s="241"/>
      <c r="Q1763" s="241"/>
      <c r="R1763" s="241"/>
      <c r="S1763" s="241"/>
      <c r="T1763" s="242"/>
      <c r="AT1763" s="243" t="s">
        <v>185</v>
      </c>
      <c r="AU1763" s="243" t="s">
        <v>87</v>
      </c>
      <c r="AV1763" s="11" t="s">
        <v>87</v>
      </c>
      <c r="AW1763" s="11" t="s">
        <v>41</v>
      </c>
      <c r="AX1763" s="11" t="s">
        <v>78</v>
      </c>
      <c r="AY1763" s="243" t="s">
        <v>168</v>
      </c>
    </row>
    <row r="1764" s="12" customFormat="1">
      <c r="B1764" s="244"/>
      <c r="C1764" s="245"/>
      <c r="D1764" s="234" t="s">
        <v>185</v>
      </c>
      <c r="E1764" s="246" t="s">
        <v>22</v>
      </c>
      <c r="F1764" s="247" t="s">
        <v>854</v>
      </c>
      <c r="G1764" s="245"/>
      <c r="H1764" s="246" t="s">
        <v>22</v>
      </c>
      <c r="I1764" s="248"/>
      <c r="J1764" s="245"/>
      <c r="K1764" s="245"/>
      <c r="L1764" s="249"/>
      <c r="M1764" s="250"/>
      <c r="N1764" s="251"/>
      <c r="O1764" s="251"/>
      <c r="P1764" s="251"/>
      <c r="Q1764" s="251"/>
      <c r="R1764" s="251"/>
      <c r="S1764" s="251"/>
      <c r="T1764" s="252"/>
      <c r="AT1764" s="253" t="s">
        <v>185</v>
      </c>
      <c r="AU1764" s="253" t="s">
        <v>87</v>
      </c>
      <c r="AV1764" s="12" t="s">
        <v>24</v>
      </c>
      <c r="AW1764" s="12" t="s">
        <v>41</v>
      </c>
      <c r="AX1764" s="12" t="s">
        <v>78</v>
      </c>
      <c r="AY1764" s="253" t="s">
        <v>168</v>
      </c>
    </row>
    <row r="1765" s="11" customFormat="1">
      <c r="B1765" s="232"/>
      <c r="C1765" s="233"/>
      <c r="D1765" s="234" t="s">
        <v>185</v>
      </c>
      <c r="E1765" s="235" t="s">
        <v>22</v>
      </c>
      <c r="F1765" s="236" t="s">
        <v>3118</v>
      </c>
      <c r="G1765" s="233"/>
      <c r="H1765" s="237">
        <v>11</v>
      </c>
      <c r="I1765" s="238"/>
      <c r="J1765" s="233"/>
      <c r="K1765" s="233"/>
      <c r="L1765" s="239"/>
      <c r="M1765" s="240"/>
      <c r="N1765" s="241"/>
      <c r="O1765" s="241"/>
      <c r="P1765" s="241"/>
      <c r="Q1765" s="241"/>
      <c r="R1765" s="241"/>
      <c r="S1765" s="241"/>
      <c r="T1765" s="242"/>
      <c r="AT1765" s="243" t="s">
        <v>185</v>
      </c>
      <c r="AU1765" s="243" t="s">
        <v>87</v>
      </c>
      <c r="AV1765" s="11" t="s">
        <v>87</v>
      </c>
      <c r="AW1765" s="11" t="s">
        <v>41</v>
      </c>
      <c r="AX1765" s="11" t="s">
        <v>78</v>
      </c>
      <c r="AY1765" s="243" t="s">
        <v>168</v>
      </c>
    </row>
    <row r="1766" s="12" customFormat="1">
      <c r="B1766" s="244"/>
      <c r="C1766" s="245"/>
      <c r="D1766" s="234" t="s">
        <v>185</v>
      </c>
      <c r="E1766" s="246" t="s">
        <v>22</v>
      </c>
      <c r="F1766" s="247" t="s">
        <v>856</v>
      </c>
      <c r="G1766" s="245"/>
      <c r="H1766" s="246" t="s">
        <v>22</v>
      </c>
      <c r="I1766" s="248"/>
      <c r="J1766" s="245"/>
      <c r="K1766" s="245"/>
      <c r="L1766" s="249"/>
      <c r="M1766" s="250"/>
      <c r="N1766" s="251"/>
      <c r="O1766" s="251"/>
      <c r="P1766" s="251"/>
      <c r="Q1766" s="251"/>
      <c r="R1766" s="251"/>
      <c r="S1766" s="251"/>
      <c r="T1766" s="252"/>
      <c r="AT1766" s="253" t="s">
        <v>185</v>
      </c>
      <c r="AU1766" s="253" t="s">
        <v>87</v>
      </c>
      <c r="AV1766" s="12" t="s">
        <v>24</v>
      </c>
      <c r="AW1766" s="12" t="s">
        <v>41</v>
      </c>
      <c r="AX1766" s="12" t="s">
        <v>78</v>
      </c>
      <c r="AY1766" s="253" t="s">
        <v>168</v>
      </c>
    </row>
    <row r="1767" s="11" customFormat="1">
      <c r="B1767" s="232"/>
      <c r="C1767" s="233"/>
      <c r="D1767" s="234" t="s">
        <v>185</v>
      </c>
      <c r="E1767" s="235" t="s">
        <v>22</v>
      </c>
      <c r="F1767" s="236" t="s">
        <v>3112</v>
      </c>
      <c r="G1767" s="233"/>
      <c r="H1767" s="237">
        <v>12.1</v>
      </c>
      <c r="I1767" s="238"/>
      <c r="J1767" s="233"/>
      <c r="K1767" s="233"/>
      <c r="L1767" s="239"/>
      <c r="M1767" s="240"/>
      <c r="N1767" s="241"/>
      <c r="O1767" s="241"/>
      <c r="P1767" s="241"/>
      <c r="Q1767" s="241"/>
      <c r="R1767" s="241"/>
      <c r="S1767" s="241"/>
      <c r="T1767" s="242"/>
      <c r="AT1767" s="243" t="s">
        <v>185</v>
      </c>
      <c r="AU1767" s="243" t="s">
        <v>87</v>
      </c>
      <c r="AV1767" s="11" t="s">
        <v>87</v>
      </c>
      <c r="AW1767" s="11" t="s">
        <v>41</v>
      </c>
      <c r="AX1767" s="11" t="s">
        <v>78</v>
      </c>
      <c r="AY1767" s="243" t="s">
        <v>168</v>
      </c>
    </row>
    <row r="1768" s="12" customFormat="1">
      <c r="B1768" s="244"/>
      <c r="C1768" s="245"/>
      <c r="D1768" s="234" t="s">
        <v>185</v>
      </c>
      <c r="E1768" s="246" t="s">
        <v>22</v>
      </c>
      <c r="F1768" s="247" t="s">
        <v>858</v>
      </c>
      <c r="G1768" s="245"/>
      <c r="H1768" s="246" t="s">
        <v>22</v>
      </c>
      <c r="I1768" s="248"/>
      <c r="J1768" s="245"/>
      <c r="K1768" s="245"/>
      <c r="L1768" s="249"/>
      <c r="M1768" s="250"/>
      <c r="N1768" s="251"/>
      <c r="O1768" s="251"/>
      <c r="P1768" s="251"/>
      <c r="Q1768" s="251"/>
      <c r="R1768" s="251"/>
      <c r="S1768" s="251"/>
      <c r="T1768" s="252"/>
      <c r="AT1768" s="253" t="s">
        <v>185</v>
      </c>
      <c r="AU1768" s="253" t="s">
        <v>87</v>
      </c>
      <c r="AV1768" s="12" t="s">
        <v>24</v>
      </c>
      <c r="AW1768" s="12" t="s">
        <v>41</v>
      </c>
      <c r="AX1768" s="12" t="s">
        <v>78</v>
      </c>
      <c r="AY1768" s="253" t="s">
        <v>168</v>
      </c>
    </row>
    <row r="1769" s="11" customFormat="1">
      <c r="B1769" s="232"/>
      <c r="C1769" s="233"/>
      <c r="D1769" s="234" t="s">
        <v>185</v>
      </c>
      <c r="E1769" s="235" t="s">
        <v>22</v>
      </c>
      <c r="F1769" s="236" t="s">
        <v>3113</v>
      </c>
      <c r="G1769" s="233"/>
      <c r="H1769" s="237">
        <v>11</v>
      </c>
      <c r="I1769" s="238"/>
      <c r="J1769" s="233"/>
      <c r="K1769" s="233"/>
      <c r="L1769" s="239"/>
      <c r="M1769" s="240"/>
      <c r="N1769" s="241"/>
      <c r="O1769" s="241"/>
      <c r="P1769" s="241"/>
      <c r="Q1769" s="241"/>
      <c r="R1769" s="241"/>
      <c r="S1769" s="241"/>
      <c r="T1769" s="242"/>
      <c r="AT1769" s="243" t="s">
        <v>185</v>
      </c>
      <c r="AU1769" s="243" t="s">
        <v>87</v>
      </c>
      <c r="AV1769" s="11" t="s">
        <v>87</v>
      </c>
      <c r="AW1769" s="11" t="s">
        <v>41</v>
      </c>
      <c r="AX1769" s="11" t="s">
        <v>78</v>
      </c>
      <c r="AY1769" s="243" t="s">
        <v>168</v>
      </c>
    </row>
    <row r="1770" s="12" customFormat="1">
      <c r="B1770" s="244"/>
      <c r="C1770" s="245"/>
      <c r="D1770" s="234" t="s">
        <v>185</v>
      </c>
      <c r="E1770" s="246" t="s">
        <v>22</v>
      </c>
      <c r="F1770" s="247" t="s">
        <v>859</v>
      </c>
      <c r="G1770" s="245"/>
      <c r="H1770" s="246" t="s">
        <v>22</v>
      </c>
      <c r="I1770" s="248"/>
      <c r="J1770" s="245"/>
      <c r="K1770" s="245"/>
      <c r="L1770" s="249"/>
      <c r="M1770" s="250"/>
      <c r="N1770" s="251"/>
      <c r="O1770" s="251"/>
      <c r="P1770" s="251"/>
      <c r="Q1770" s="251"/>
      <c r="R1770" s="251"/>
      <c r="S1770" s="251"/>
      <c r="T1770" s="252"/>
      <c r="AT1770" s="253" t="s">
        <v>185</v>
      </c>
      <c r="AU1770" s="253" t="s">
        <v>87</v>
      </c>
      <c r="AV1770" s="12" t="s">
        <v>24</v>
      </c>
      <c r="AW1770" s="12" t="s">
        <v>41</v>
      </c>
      <c r="AX1770" s="12" t="s">
        <v>78</v>
      </c>
      <c r="AY1770" s="253" t="s">
        <v>168</v>
      </c>
    </row>
    <row r="1771" s="11" customFormat="1">
      <c r="B1771" s="232"/>
      <c r="C1771" s="233"/>
      <c r="D1771" s="234" t="s">
        <v>185</v>
      </c>
      <c r="E1771" s="235" t="s">
        <v>22</v>
      </c>
      <c r="F1771" s="236" t="s">
        <v>3119</v>
      </c>
      <c r="G1771" s="233"/>
      <c r="H1771" s="237">
        <v>10.5</v>
      </c>
      <c r="I1771" s="238"/>
      <c r="J1771" s="233"/>
      <c r="K1771" s="233"/>
      <c r="L1771" s="239"/>
      <c r="M1771" s="240"/>
      <c r="N1771" s="241"/>
      <c r="O1771" s="241"/>
      <c r="P1771" s="241"/>
      <c r="Q1771" s="241"/>
      <c r="R1771" s="241"/>
      <c r="S1771" s="241"/>
      <c r="T1771" s="242"/>
      <c r="AT1771" s="243" t="s">
        <v>185</v>
      </c>
      <c r="AU1771" s="243" t="s">
        <v>87</v>
      </c>
      <c r="AV1771" s="11" t="s">
        <v>87</v>
      </c>
      <c r="AW1771" s="11" t="s">
        <v>41</v>
      </c>
      <c r="AX1771" s="11" t="s">
        <v>78</v>
      </c>
      <c r="AY1771" s="243" t="s">
        <v>168</v>
      </c>
    </row>
    <row r="1772" s="12" customFormat="1">
      <c r="B1772" s="244"/>
      <c r="C1772" s="245"/>
      <c r="D1772" s="234" t="s">
        <v>185</v>
      </c>
      <c r="E1772" s="246" t="s">
        <v>22</v>
      </c>
      <c r="F1772" s="247" t="s">
        <v>861</v>
      </c>
      <c r="G1772" s="245"/>
      <c r="H1772" s="246" t="s">
        <v>22</v>
      </c>
      <c r="I1772" s="248"/>
      <c r="J1772" s="245"/>
      <c r="K1772" s="245"/>
      <c r="L1772" s="249"/>
      <c r="M1772" s="250"/>
      <c r="N1772" s="251"/>
      <c r="O1772" s="251"/>
      <c r="P1772" s="251"/>
      <c r="Q1772" s="251"/>
      <c r="R1772" s="251"/>
      <c r="S1772" s="251"/>
      <c r="T1772" s="252"/>
      <c r="AT1772" s="253" t="s">
        <v>185</v>
      </c>
      <c r="AU1772" s="253" t="s">
        <v>87</v>
      </c>
      <c r="AV1772" s="12" t="s">
        <v>24</v>
      </c>
      <c r="AW1772" s="12" t="s">
        <v>41</v>
      </c>
      <c r="AX1772" s="12" t="s">
        <v>78</v>
      </c>
      <c r="AY1772" s="253" t="s">
        <v>168</v>
      </c>
    </row>
    <row r="1773" s="11" customFormat="1">
      <c r="B1773" s="232"/>
      <c r="C1773" s="233"/>
      <c r="D1773" s="234" t="s">
        <v>185</v>
      </c>
      <c r="E1773" s="235" t="s">
        <v>22</v>
      </c>
      <c r="F1773" s="236" t="s">
        <v>3113</v>
      </c>
      <c r="G1773" s="233"/>
      <c r="H1773" s="237">
        <v>11</v>
      </c>
      <c r="I1773" s="238"/>
      <c r="J1773" s="233"/>
      <c r="K1773" s="233"/>
      <c r="L1773" s="239"/>
      <c r="M1773" s="240"/>
      <c r="N1773" s="241"/>
      <c r="O1773" s="241"/>
      <c r="P1773" s="241"/>
      <c r="Q1773" s="241"/>
      <c r="R1773" s="241"/>
      <c r="S1773" s="241"/>
      <c r="T1773" s="242"/>
      <c r="AT1773" s="243" t="s">
        <v>185</v>
      </c>
      <c r="AU1773" s="243" t="s">
        <v>87</v>
      </c>
      <c r="AV1773" s="11" t="s">
        <v>87</v>
      </c>
      <c r="AW1773" s="11" t="s">
        <v>41</v>
      </c>
      <c r="AX1773" s="11" t="s">
        <v>78</v>
      </c>
      <c r="AY1773" s="243" t="s">
        <v>168</v>
      </c>
    </row>
    <row r="1774" s="12" customFormat="1">
      <c r="B1774" s="244"/>
      <c r="C1774" s="245"/>
      <c r="D1774" s="234" t="s">
        <v>185</v>
      </c>
      <c r="E1774" s="246" t="s">
        <v>22</v>
      </c>
      <c r="F1774" s="247" t="s">
        <v>863</v>
      </c>
      <c r="G1774" s="245"/>
      <c r="H1774" s="246" t="s">
        <v>22</v>
      </c>
      <c r="I1774" s="248"/>
      <c r="J1774" s="245"/>
      <c r="K1774" s="245"/>
      <c r="L1774" s="249"/>
      <c r="M1774" s="250"/>
      <c r="N1774" s="251"/>
      <c r="O1774" s="251"/>
      <c r="P1774" s="251"/>
      <c r="Q1774" s="251"/>
      <c r="R1774" s="251"/>
      <c r="S1774" s="251"/>
      <c r="T1774" s="252"/>
      <c r="AT1774" s="253" t="s">
        <v>185</v>
      </c>
      <c r="AU1774" s="253" t="s">
        <v>87</v>
      </c>
      <c r="AV1774" s="12" t="s">
        <v>24</v>
      </c>
      <c r="AW1774" s="12" t="s">
        <v>41</v>
      </c>
      <c r="AX1774" s="12" t="s">
        <v>78</v>
      </c>
      <c r="AY1774" s="253" t="s">
        <v>168</v>
      </c>
    </row>
    <row r="1775" s="11" customFormat="1">
      <c r="B1775" s="232"/>
      <c r="C1775" s="233"/>
      <c r="D1775" s="234" t="s">
        <v>185</v>
      </c>
      <c r="E1775" s="235" t="s">
        <v>22</v>
      </c>
      <c r="F1775" s="236" t="s">
        <v>3115</v>
      </c>
      <c r="G1775" s="233"/>
      <c r="H1775" s="237">
        <v>18.600000000000001</v>
      </c>
      <c r="I1775" s="238"/>
      <c r="J1775" s="233"/>
      <c r="K1775" s="233"/>
      <c r="L1775" s="239"/>
      <c r="M1775" s="240"/>
      <c r="N1775" s="241"/>
      <c r="O1775" s="241"/>
      <c r="P1775" s="241"/>
      <c r="Q1775" s="241"/>
      <c r="R1775" s="241"/>
      <c r="S1775" s="241"/>
      <c r="T1775" s="242"/>
      <c r="AT1775" s="243" t="s">
        <v>185</v>
      </c>
      <c r="AU1775" s="243" t="s">
        <v>87</v>
      </c>
      <c r="AV1775" s="11" t="s">
        <v>87</v>
      </c>
      <c r="AW1775" s="11" t="s">
        <v>41</v>
      </c>
      <c r="AX1775" s="11" t="s">
        <v>78</v>
      </c>
      <c r="AY1775" s="243" t="s">
        <v>168</v>
      </c>
    </row>
    <row r="1776" s="12" customFormat="1">
      <c r="B1776" s="244"/>
      <c r="C1776" s="245"/>
      <c r="D1776" s="234" t="s">
        <v>185</v>
      </c>
      <c r="E1776" s="246" t="s">
        <v>22</v>
      </c>
      <c r="F1776" s="247" t="s">
        <v>417</v>
      </c>
      <c r="G1776" s="245"/>
      <c r="H1776" s="246" t="s">
        <v>22</v>
      </c>
      <c r="I1776" s="248"/>
      <c r="J1776" s="245"/>
      <c r="K1776" s="245"/>
      <c r="L1776" s="249"/>
      <c r="M1776" s="250"/>
      <c r="N1776" s="251"/>
      <c r="O1776" s="251"/>
      <c r="P1776" s="251"/>
      <c r="Q1776" s="251"/>
      <c r="R1776" s="251"/>
      <c r="S1776" s="251"/>
      <c r="T1776" s="252"/>
      <c r="AT1776" s="253" t="s">
        <v>185</v>
      </c>
      <c r="AU1776" s="253" t="s">
        <v>87</v>
      </c>
      <c r="AV1776" s="12" t="s">
        <v>24</v>
      </c>
      <c r="AW1776" s="12" t="s">
        <v>41</v>
      </c>
      <c r="AX1776" s="12" t="s">
        <v>78</v>
      </c>
      <c r="AY1776" s="253" t="s">
        <v>168</v>
      </c>
    </row>
    <row r="1777" s="12" customFormat="1">
      <c r="B1777" s="244"/>
      <c r="C1777" s="245"/>
      <c r="D1777" s="234" t="s">
        <v>185</v>
      </c>
      <c r="E1777" s="246" t="s">
        <v>22</v>
      </c>
      <c r="F1777" s="247" t="s">
        <v>903</v>
      </c>
      <c r="G1777" s="245"/>
      <c r="H1777" s="246" t="s">
        <v>22</v>
      </c>
      <c r="I1777" s="248"/>
      <c r="J1777" s="245"/>
      <c r="K1777" s="245"/>
      <c r="L1777" s="249"/>
      <c r="M1777" s="250"/>
      <c r="N1777" s="251"/>
      <c r="O1777" s="251"/>
      <c r="P1777" s="251"/>
      <c r="Q1777" s="251"/>
      <c r="R1777" s="251"/>
      <c r="S1777" s="251"/>
      <c r="T1777" s="252"/>
      <c r="AT1777" s="253" t="s">
        <v>185</v>
      </c>
      <c r="AU1777" s="253" t="s">
        <v>87</v>
      </c>
      <c r="AV1777" s="12" t="s">
        <v>24</v>
      </c>
      <c r="AW1777" s="12" t="s">
        <v>41</v>
      </c>
      <c r="AX1777" s="12" t="s">
        <v>78</v>
      </c>
      <c r="AY1777" s="253" t="s">
        <v>168</v>
      </c>
    </row>
    <row r="1778" s="11" customFormat="1">
      <c r="B1778" s="232"/>
      <c r="C1778" s="233"/>
      <c r="D1778" s="234" t="s">
        <v>185</v>
      </c>
      <c r="E1778" s="235" t="s">
        <v>22</v>
      </c>
      <c r="F1778" s="236" t="s">
        <v>3106</v>
      </c>
      <c r="G1778" s="233"/>
      <c r="H1778" s="237">
        <v>3.6000000000000001</v>
      </c>
      <c r="I1778" s="238"/>
      <c r="J1778" s="233"/>
      <c r="K1778" s="233"/>
      <c r="L1778" s="239"/>
      <c r="M1778" s="240"/>
      <c r="N1778" s="241"/>
      <c r="O1778" s="241"/>
      <c r="P1778" s="241"/>
      <c r="Q1778" s="241"/>
      <c r="R1778" s="241"/>
      <c r="S1778" s="241"/>
      <c r="T1778" s="242"/>
      <c r="AT1778" s="243" t="s">
        <v>185</v>
      </c>
      <c r="AU1778" s="243" t="s">
        <v>87</v>
      </c>
      <c r="AV1778" s="11" t="s">
        <v>87</v>
      </c>
      <c r="AW1778" s="11" t="s">
        <v>41</v>
      </c>
      <c r="AX1778" s="11" t="s">
        <v>78</v>
      </c>
      <c r="AY1778" s="243" t="s">
        <v>168</v>
      </c>
    </row>
    <row r="1779" s="12" customFormat="1">
      <c r="B1779" s="244"/>
      <c r="C1779" s="245"/>
      <c r="D1779" s="234" t="s">
        <v>185</v>
      </c>
      <c r="E1779" s="246" t="s">
        <v>22</v>
      </c>
      <c r="F1779" s="247" t="s">
        <v>904</v>
      </c>
      <c r="G1779" s="245"/>
      <c r="H1779" s="246" t="s">
        <v>22</v>
      </c>
      <c r="I1779" s="248"/>
      <c r="J1779" s="245"/>
      <c r="K1779" s="245"/>
      <c r="L1779" s="249"/>
      <c r="M1779" s="250"/>
      <c r="N1779" s="251"/>
      <c r="O1779" s="251"/>
      <c r="P1779" s="251"/>
      <c r="Q1779" s="251"/>
      <c r="R1779" s="251"/>
      <c r="S1779" s="251"/>
      <c r="T1779" s="252"/>
      <c r="AT1779" s="253" t="s">
        <v>185</v>
      </c>
      <c r="AU1779" s="253" t="s">
        <v>87</v>
      </c>
      <c r="AV1779" s="12" t="s">
        <v>24</v>
      </c>
      <c r="AW1779" s="12" t="s">
        <v>41</v>
      </c>
      <c r="AX1779" s="12" t="s">
        <v>78</v>
      </c>
      <c r="AY1779" s="253" t="s">
        <v>168</v>
      </c>
    </row>
    <row r="1780" s="11" customFormat="1">
      <c r="B1780" s="232"/>
      <c r="C1780" s="233"/>
      <c r="D1780" s="234" t="s">
        <v>185</v>
      </c>
      <c r="E1780" s="235" t="s">
        <v>22</v>
      </c>
      <c r="F1780" s="236" t="s">
        <v>3116</v>
      </c>
      <c r="G1780" s="233"/>
      <c r="H1780" s="237">
        <v>2.7999999999999998</v>
      </c>
      <c r="I1780" s="238"/>
      <c r="J1780" s="233"/>
      <c r="K1780" s="233"/>
      <c r="L1780" s="239"/>
      <c r="M1780" s="240"/>
      <c r="N1780" s="241"/>
      <c r="O1780" s="241"/>
      <c r="P1780" s="241"/>
      <c r="Q1780" s="241"/>
      <c r="R1780" s="241"/>
      <c r="S1780" s="241"/>
      <c r="T1780" s="242"/>
      <c r="AT1780" s="243" t="s">
        <v>185</v>
      </c>
      <c r="AU1780" s="243" t="s">
        <v>87</v>
      </c>
      <c r="AV1780" s="11" t="s">
        <v>87</v>
      </c>
      <c r="AW1780" s="11" t="s">
        <v>41</v>
      </c>
      <c r="AX1780" s="11" t="s">
        <v>78</v>
      </c>
      <c r="AY1780" s="243" t="s">
        <v>168</v>
      </c>
    </row>
    <row r="1781" s="12" customFormat="1">
      <c r="B1781" s="244"/>
      <c r="C1781" s="245"/>
      <c r="D1781" s="234" t="s">
        <v>185</v>
      </c>
      <c r="E1781" s="246" t="s">
        <v>22</v>
      </c>
      <c r="F1781" s="247" t="s">
        <v>873</v>
      </c>
      <c r="G1781" s="245"/>
      <c r="H1781" s="246" t="s">
        <v>22</v>
      </c>
      <c r="I1781" s="248"/>
      <c r="J1781" s="245"/>
      <c r="K1781" s="245"/>
      <c r="L1781" s="249"/>
      <c r="M1781" s="250"/>
      <c r="N1781" s="251"/>
      <c r="O1781" s="251"/>
      <c r="P1781" s="251"/>
      <c r="Q1781" s="251"/>
      <c r="R1781" s="251"/>
      <c r="S1781" s="251"/>
      <c r="T1781" s="252"/>
      <c r="AT1781" s="253" t="s">
        <v>185</v>
      </c>
      <c r="AU1781" s="253" t="s">
        <v>87</v>
      </c>
      <c r="AV1781" s="12" t="s">
        <v>24</v>
      </c>
      <c r="AW1781" s="12" t="s">
        <v>41</v>
      </c>
      <c r="AX1781" s="12" t="s">
        <v>78</v>
      </c>
      <c r="AY1781" s="253" t="s">
        <v>168</v>
      </c>
    </row>
    <row r="1782" s="11" customFormat="1">
      <c r="B1782" s="232"/>
      <c r="C1782" s="233"/>
      <c r="D1782" s="234" t="s">
        <v>185</v>
      </c>
      <c r="E1782" s="235" t="s">
        <v>22</v>
      </c>
      <c r="F1782" s="236" t="s">
        <v>3120</v>
      </c>
      <c r="G1782" s="233"/>
      <c r="H1782" s="237">
        <v>3.6499999999999999</v>
      </c>
      <c r="I1782" s="238"/>
      <c r="J1782" s="233"/>
      <c r="K1782" s="233"/>
      <c r="L1782" s="239"/>
      <c r="M1782" s="240"/>
      <c r="N1782" s="241"/>
      <c r="O1782" s="241"/>
      <c r="P1782" s="241"/>
      <c r="Q1782" s="241"/>
      <c r="R1782" s="241"/>
      <c r="S1782" s="241"/>
      <c r="T1782" s="242"/>
      <c r="AT1782" s="243" t="s">
        <v>185</v>
      </c>
      <c r="AU1782" s="243" t="s">
        <v>87</v>
      </c>
      <c r="AV1782" s="11" t="s">
        <v>87</v>
      </c>
      <c r="AW1782" s="11" t="s">
        <v>41</v>
      </c>
      <c r="AX1782" s="11" t="s">
        <v>78</v>
      </c>
      <c r="AY1782" s="243" t="s">
        <v>168</v>
      </c>
    </row>
    <row r="1783" s="12" customFormat="1">
      <c r="B1783" s="244"/>
      <c r="C1783" s="245"/>
      <c r="D1783" s="234" t="s">
        <v>185</v>
      </c>
      <c r="E1783" s="246" t="s">
        <v>22</v>
      </c>
      <c r="F1783" s="247" t="s">
        <v>877</v>
      </c>
      <c r="G1783" s="245"/>
      <c r="H1783" s="246" t="s">
        <v>22</v>
      </c>
      <c r="I1783" s="248"/>
      <c r="J1783" s="245"/>
      <c r="K1783" s="245"/>
      <c r="L1783" s="249"/>
      <c r="M1783" s="250"/>
      <c r="N1783" s="251"/>
      <c r="O1783" s="251"/>
      <c r="P1783" s="251"/>
      <c r="Q1783" s="251"/>
      <c r="R1783" s="251"/>
      <c r="S1783" s="251"/>
      <c r="T1783" s="252"/>
      <c r="AT1783" s="253" t="s">
        <v>185</v>
      </c>
      <c r="AU1783" s="253" t="s">
        <v>87</v>
      </c>
      <c r="AV1783" s="12" t="s">
        <v>24</v>
      </c>
      <c r="AW1783" s="12" t="s">
        <v>41</v>
      </c>
      <c r="AX1783" s="12" t="s">
        <v>78</v>
      </c>
      <c r="AY1783" s="253" t="s">
        <v>168</v>
      </c>
    </row>
    <row r="1784" s="11" customFormat="1">
      <c r="B1784" s="232"/>
      <c r="C1784" s="233"/>
      <c r="D1784" s="234" t="s">
        <v>185</v>
      </c>
      <c r="E1784" s="235" t="s">
        <v>22</v>
      </c>
      <c r="F1784" s="236" t="s">
        <v>3117</v>
      </c>
      <c r="G1784" s="233"/>
      <c r="H1784" s="237">
        <v>11.300000000000001</v>
      </c>
      <c r="I1784" s="238"/>
      <c r="J1784" s="233"/>
      <c r="K1784" s="233"/>
      <c r="L1784" s="239"/>
      <c r="M1784" s="240"/>
      <c r="N1784" s="241"/>
      <c r="O1784" s="241"/>
      <c r="P1784" s="241"/>
      <c r="Q1784" s="241"/>
      <c r="R1784" s="241"/>
      <c r="S1784" s="241"/>
      <c r="T1784" s="242"/>
      <c r="AT1784" s="243" t="s">
        <v>185</v>
      </c>
      <c r="AU1784" s="243" t="s">
        <v>87</v>
      </c>
      <c r="AV1784" s="11" t="s">
        <v>87</v>
      </c>
      <c r="AW1784" s="11" t="s">
        <v>41</v>
      </c>
      <c r="AX1784" s="11" t="s">
        <v>78</v>
      </c>
      <c r="AY1784" s="243" t="s">
        <v>168</v>
      </c>
    </row>
    <row r="1785" s="12" customFormat="1">
      <c r="B1785" s="244"/>
      <c r="C1785" s="245"/>
      <c r="D1785" s="234" t="s">
        <v>185</v>
      </c>
      <c r="E1785" s="246" t="s">
        <v>22</v>
      </c>
      <c r="F1785" s="247" t="s">
        <v>878</v>
      </c>
      <c r="G1785" s="245"/>
      <c r="H1785" s="246" t="s">
        <v>22</v>
      </c>
      <c r="I1785" s="248"/>
      <c r="J1785" s="245"/>
      <c r="K1785" s="245"/>
      <c r="L1785" s="249"/>
      <c r="M1785" s="250"/>
      <c r="N1785" s="251"/>
      <c r="O1785" s="251"/>
      <c r="P1785" s="251"/>
      <c r="Q1785" s="251"/>
      <c r="R1785" s="251"/>
      <c r="S1785" s="251"/>
      <c r="T1785" s="252"/>
      <c r="AT1785" s="253" t="s">
        <v>185</v>
      </c>
      <c r="AU1785" s="253" t="s">
        <v>87</v>
      </c>
      <c r="AV1785" s="12" t="s">
        <v>24</v>
      </c>
      <c r="AW1785" s="12" t="s">
        <v>41</v>
      </c>
      <c r="AX1785" s="12" t="s">
        <v>78</v>
      </c>
      <c r="AY1785" s="253" t="s">
        <v>168</v>
      </c>
    </row>
    <row r="1786" s="11" customFormat="1">
      <c r="B1786" s="232"/>
      <c r="C1786" s="233"/>
      <c r="D1786" s="234" t="s">
        <v>185</v>
      </c>
      <c r="E1786" s="235" t="s">
        <v>22</v>
      </c>
      <c r="F1786" s="236" t="s">
        <v>3113</v>
      </c>
      <c r="G1786" s="233"/>
      <c r="H1786" s="237">
        <v>11</v>
      </c>
      <c r="I1786" s="238"/>
      <c r="J1786" s="233"/>
      <c r="K1786" s="233"/>
      <c r="L1786" s="239"/>
      <c r="M1786" s="240"/>
      <c r="N1786" s="241"/>
      <c r="O1786" s="241"/>
      <c r="P1786" s="241"/>
      <c r="Q1786" s="241"/>
      <c r="R1786" s="241"/>
      <c r="S1786" s="241"/>
      <c r="T1786" s="242"/>
      <c r="AT1786" s="243" t="s">
        <v>185</v>
      </c>
      <c r="AU1786" s="243" t="s">
        <v>87</v>
      </c>
      <c r="AV1786" s="11" t="s">
        <v>87</v>
      </c>
      <c r="AW1786" s="11" t="s">
        <v>41</v>
      </c>
      <c r="AX1786" s="11" t="s">
        <v>78</v>
      </c>
      <c r="AY1786" s="243" t="s">
        <v>168</v>
      </c>
    </row>
    <row r="1787" s="12" customFormat="1">
      <c r="B1787" s="244"/>
      <c r="C1787" s="245"/>
      <c r="D1787" s="234" t="s">
        <v>185</v>
      </c>
      <c r="E1787" s="246" t="s">
        <v>22</v>
      </c>
      <c r="F1787" s="247" t="s">
        <v>879</v>
      </c>
      <c r="G1787" s="245"/>
      <c r="H1787" s="246" t="s">
        <v>22</v>
      </c>
      <c r="I1787" s="248"/>
      <c r="J1787" s="245"/>
      <c r="K1787" s="245"/>
      <c r="L1787" s="249"/>
      <c r="M1787" s="250"/>
      <c r="N1787" s="251"/>
      <c r="O1787" s="251"/>
      <c r="P1787" s="251"/>
      <c r="Q1787" s="251"/>
      <c r="R1787" s="251"/>
      <c r="S1787" s="251"/>
      <c r="T1787" s="252"/>
      <c r="AT1787" s="253" t="s">
        <v>185</v>
      </c>
      <c r="AU1787" s="253" t="s">
        <v>87</v>
      </c>
      <c r="AV1787" s="12" t="s">
        <v>24</v>
      </c>
      <c r="AW1787" s="12" t="s">
        <v>41</v>
      </c>
      <c r="AX1787" s="12" t="s">
        <v>78</v>
      </c>
      <c r="AY1787" s="253" t="s">
        <v>168</v>
      </c>
    </row>
    <row r="1788" s="11" customFormat="1">
      <c r="B1788" s="232"/>
      <c r="C1788" s="233"/>
      <c r="D1788" s="234" t="s">
        <v>185</v>
      </c>
      <c r="E1788" s="235" t="s">
        <v>22</v>
      </c>
      <c r="F1788" s="236" t="s">
        <v>3112</v>
      </c>
      <c r="G1788" s="233"/>
      <c r="H1788" s="237">
        <v>12.1</v>
      </c>
      <c r="I1788" s="238"/>
      <c r="J1788" s="233"/>
      <c r="K1788" s="233"/>
      <c r="L1788" s="239"/>
      <c r="M1788" s="240"/>
      <c r="N1788" s="241"/>
      <c r="O1788" s="241"/>
      <c r="P1788" s="241"/>
      <c r="Q1788" s="241"/>
      <c r="R1788" s="241"/>
      <c r="S1788" s="241"/>
      <c r="T1788" s="242"/>
      <c r="AT1788" s="243" t="s">
        <v>185</v>
      </c>
      <c r="AU1788" s="243" t="s">
        <v>87</v>
      </c>
      <c r="AV1788" s="11" t="s">
        <v>87</v>
      </c>
      <c r="AW1788" s="11" t="s">
        <v>41</v>
      </c>
      <c r="AX1788" s="11" t="s">
        <v>78</v>
      </c>
      <c r="AY1788" s="243" t="s">
        <v>168</v>
      </c>
    </row>
    <row r="1789" s="12" customFormat="1">
      <c r="B1789" s="244"/>
      <c r="C1789" s="245"/>
      <c r="D1789" s="234" t="s">
        <v>185</v>
      </c>
      <c r="E1789" s="246" t="s">
        <v>22</v>
      </c>
      <c r="F1789" s="247" t="s">
        <v>881</v>
      </c>
      <c r="G1789" s="245"/>
      <c r="H1789" s="246" t="s">
        <v>22</v>
      </c>
      <c r="I1789" s="248"/>
      <c r="J1789" s="245"/>
      <c r="K1789" s="245"/>
      <c r="L1789" s="249"/>
      <c r="M1789" s="250"/>
      <c r="N1789" s="251"/>
      <c r="O1789" s="251"/>
      <c r="P1789" s="251"/>
      <c r="Q1789" s="251"/>
      <c r="R1789" s="251"/>
      <c r="S1789" s="251"/>
      <c r="T1789" s="252"/>
      <c r="AT1789" s="253" t="s">
        <v>185</v>
      </c>
      <c r="AU1789" s="253" t="s">
        <v>87</v>
      </c>
      <c r="AV1789" s="12" t="s">
        <v>24</v>
      </c>
      <c r="AW1789" s="12" t="s">
        <v>41</v>
      </c>
      <c r="AX1789" s="12" t="s">
        <v>78</v>
      </c>
      <c r="AY1789" s="253" t="s">
        <v>168</v>
      </c>
    </row>
    <row r="1790" s="11" customFormat="1">
      <c r="B1790" s="232"/>
      <c r="C1790" s="233"/>
      <c r="D1790" s="234" t="s">
        <v>185</v>
      </c>
      <c r="E1790" s="235" t="s">
        <v>22</v>
      </c>
      <c r="F1790" s="236" t="s">
        <v>3113</v>
      </c>
      <c r="G1790" s="233"/>
      <c r="H1790" s="237">
        <v>11</v>
      </c>
      <c r="I1790" s="238"/>
      <c r="J1790" s="233"/>
      <c r="K1790" s="233"/>
      <c r="L1790" s="239"/>
      <c r="M1790" s="240"/>
      <c r="N1790" s="241"/>
      <c r="O1790" s="241"/>
      <c r="P1790" s="241"/>
      <c r="Q1790" s="241"/>
      <c r="R1790" s="241"/>
      <c r="S1790" s="241"/>
      <c r="T1790" s="242"/>
      <c r="AT1790" s="243" t="s">
        <v>185</v>
      </c>
      <c r="AU1790" s="243" t="s">
        <v>87</v>
      </c>
      <c r="AV1790" s="11" t="s">
        <v>87</v>
      </c>
      <c r="AW1790" s="11" t="s">
        <v>41</v>
      </c>
      <c r="AX1790" s="11" t="s">
        <v>78</v>
      </c>
      <c r="AY1790" s="243" t="s">
        <v>168</v>
      </c>
    </row>
    <row r="1791" s="12" customFormat="1">
      <c r="B1791" s="244"/>
      <c r="C1791" s="245"/>
      <c r="D1791" s="234" t="s">
        <v>185</v>
      </c>
      <c r="E1791" s="246" t="s">
        <v>22</v>
      </c>
      <c r="F1791" s="247" t="s">
        <v>882</v>
      </c>
      <c r="G1791" s="245"/>
      <c r="H1791" s="246" t="s">
        <v>22</v>
      </c>
      <c r="I1791" s="248"/>
      <c r="J1791" s="245"/>
      <c r="K1791" s="245"/>
      <c r="L1791" s="249"/>
      <c r="M1791" s="250"/>
      <c r="N1791" s="251"/>
      <c r="O1791" s="251"/>
      <c r="P1791" s="251"/>
      <c r="Q1791" s="251"/>
      <c r="R1791" s="251"/>
      <c r="S1791" s="251"/>
      <c r="T1791" s="252"/>
      <c r="AT1791" s="253" t="s">
        <v>185</v>
      </c>
      <c r="AU1791" s="253" t="s">
        <v>87</v>
      </c>
      <c r="AV1791" s="12" t="s">
        <v>24</v>
      </c>
      <c r="AW1791" s="12" t="s">
        <v>41</v>
      </c>
      <c r="AX1791" s="12" t="s">
        <v>78</v>
      </c>
      <c r="AY1791" s="253" t="s">
        <v>168</v>
      </c>
    </row>
    <row r="1792" s="11" customFormat="1">
      <c r="B1792" s="232"/>
      <c r="C1792" s="233"/>
      <c r="D1792" s="234" t="s">
        <v>185</v>
      </c>
      <c r="E1792" s="235" t="s">
        <v>22</v>
      </c>
      <c r="F1792" s="236" t="s">
        <v>3119</v>
      </c>
      <c r="G1792" s="233"/>
      <c r="H1792" s="237">
        <v>10.5</v>
      </c>
      <c r="I1792" s="238"/>
      <c r="J1792" s="233"/>
      <c r="K1792" s="233"/>
      <c r="L1792" s="239"/>
      <c r="M1792" s="240"/>
      <c r="N1792" s="241"/>
      <c r="O1792" s="241"/>
      <c r="P1792" s="241"/>
      <c r="Q1792" s="241"/>
      <c r="R1792" s="241"/>
      <c r="S1792" s="241"/>
      <c r="T1792" s="242"/>
      <c r="AT1792" s="243" t="s">
        <v>185</v>
      </c>
      <c r="AU1792" s="243" t="s">
        <v>87</v>
      </c>
      <c r="AV1792" s="11" t="s">
        <v>87</v>
      </c>
      <c r="AW1792" s="11" t="s">
        <v>41</v>
      </c>
      <c r="AX1792" s="11" t="s">
        <v>78</v>
      </c>
      <c r="AY1792" s="243" t="s">
        <v>168</v>
      </c>
    </row>
    <row r="1793" s="12" customFormat="1">
      <c r="B1793" s="244"/>
      <c r="C1793" s="245"/>
      <c r="D1793" s="234" t="s">
        <v>185</v>
      </c>
      <c r="E1793" s="246" t="s">
        <v>22</v>
      </c>
      <c r="F1793" s="247" t="s">
        <v>883</v>
      </c>
      <c r="G1793" s="245"/>
      <c r="H1793" s="246" t="s">
        <v>22</v>
      </c>
      <c r="I1793" s="248"/>
      <c r="J1793" s="245"/>
      <c r="K1793" s="245"/>
      <c r="L1793" s="249"/>
      <c r="M1793" s="250"/>
      <c r="N1793" s="251"/>
      <c r="O1793" s="251"/>
      <c r="P1793" s="251"/>
      <c r="Q1793" s="251"/>
      <c r="R1793" s="251"/>
      <c r="S1793" s="251"/>
      <c r="T1793" s="252"/>
      <c r="AT1793" s="253" t="s">
        <v>185</v>
      </c>
      <c r="AU1793" s="253" t="s">
        <v>87</v>
      </c>
      <c r="AV1793" s="12" t="s">
        <v>24</v>
      </c>
      <c r="AW1793" s="12" t="s">
        <v>41</v>
      </c>
      <c r="AX1793" s="12" t="s">
        <v>78</v>
      </c>
      <c r="AY1793" s="253" t="s">
        <v>168</v>
      </c>
    </row>
    <row r="1794" s="11" customFormat="1">
      <c r="B1794" s="232"/>
      <c r="C1794" s="233"/>
      <c r="D1794" s="234" t="s">
        <v>185</v>
      </c>
      <c r="E1794" s="235" t="s">
        <v>22</v>
      </c>
      <c r="F1794" s="236" t="s">
        <v>3118</v>
      </c>
      <c r="G1794" s="233"/>
      <c r="H1794" s="237">
        <v>11</v>
      </c>
      <c r="I1794" s="238"/>
      <c r="J1794" s="233"/>
      <c r="K1794" s="233"/>
      <c r="L1794" s="239"/>
      <c r="M1794" s="240"/>
      <c r="N1794" s="241"/>
      <c r="O1794" s="241"/>
      <c r="P1794" s="241"/>
      <c r="Q1794" s="241"/>
      <c r="R1794" s="241"/>
      <c r="S1794" s="241"/>
      <c r="T1794" s="242"/>
      <c r="AT1794" s="243" t="s">
        <v>185</v>
      </c>
      <c r="AU1794" s="243" t="s">
        <v>87</v>
      </c>
      <c r="AV1794" s="11" t="s">
        <v>87</v>
      </c>
      <c r="AW1794" s="11" t="s">
        <v>41</v>
      </c>
      <c r="AX1794" s="11" t="s">
        <v>78</v>
      </c>
      <c r="AY1794" s="243" t="s">
        <v>168</v>
      </c>
    </row>
    <row r="1795" s="12" customFormat="1">
      <c r="B1795" s="244"/>
      <c r="C1795" s="245"/>
      <c r="D1795" s="234" t="s">
        <v>185</v>
      </c>
      <c r="E1795" s="246" t="s">
        <v>22</v>
      </c>
      <c r="F1795" s="247" t="s">
        <v>884</v>
      </c>
      <c r="G1795" s="245"/>
      <c r="H1795" s="246" t="s">
        <v>22</v>
      </c>
      <c r="I1795" s="248"/>
      <c r="J1795" s="245"/>
      <c r="K1795" s="245"/>
      <c r="L1795" s="249"/>
      <c r="M1795" s="250"/>
      <c r="N1795" s="251"/>
      <c r="O1795" s="251"/>
      <c r="P1795" s="251"/>
      <c r="Q1795" s="251"/>
      <c r="R1795" s="251"/>
      <c r="S1795" s="251"/>
      <c r="T1795" s="252"/>
      <c r="AT1795" s="253" t="s">
        <v>185</v>
      </c>
      <c r="AU1795" s="253" t="s">
        <v>87</v>
      </c>
      <c r="AV1795" s="12" t="s">
        <v>24</v>
      </c>
      <c r="AW1795" s="12" t="s">
        <v>41</v>
      </c>
      <c r="AX1795" s="12" t="s">
        <v>78</v>
      </c>
      <c r="AY1795" s="253" t="s">
        <v>168</v>
      </c>
    </row>
    <row r="1796" s="11" customFormat="1">
      <c r="B1796" s="232"/>
      <c r="C1796" s="233"/>
      <c r="D1796" s="234" t="s">
        <v>185</v>
      </c>
      <c r="E1796" s="235" t="s">
        <v>22</v>
      </c>
      <c r="F1796" s="236" t="s">
        <v>3115</v>
      </c>
      <c r="G1796" s="233"/>
      <c r="H1796" s="237">
        <v>18.600000000000001</v>
      </c>
      <c r="I1796" s="238"/>
      <c r="J1796" s="233"/>
      <c r="K1796" s="233"/>
      <c r="L1796" s="239"/>
      <c r="M1796" s="240"/>
      <c r="N1796" s="241"/>
      <c r="O1796" s="241"/>
      <c r="P1796" s="241"/>
      <c r="Q1796" s="241"/>
      <c r="R1796" s="241"/>
      <c r="S1796" s="241"/>
      <c r="T1796" s="242"/>
      <c r="AT1796" s="243" t="s">
        <v>185</v>
      </c>
      <c r="AU1796" s="243" t="s">
        <v>87</v>
      </c>
      <c r="AV1796" s="11" t="s">
        <v>87</v>
      </c>
      <c r="AW1796" s="11" t="s">
        <v>41</v>
      </c>
      <c r="AX1796" s="11" t="s">
        <v>78</v>
      </c>
      <c r="AY1796" s="243" t="s">
        <v>168</v>
      </c>
    </row>
    <row r="1797" s="1" customFormat="1" ht="16.5" customHeight="1">
      <c r="B1797" s="45"/>
      <c r="C1797" s="254" t="s">
        <v>3121</v>
      </c>
      <c r="D1797" s="254" t="s">
        <v>460</v>
      </c>
      <c r="E1797" s="255" t="s">
        <v>3122</v>
      </c>
      <c r="F1797" s="256" t="s">
        <v>3123</v>
      </c>
      <c r="G1797" s="257" t="s">
        <v>247</v>
      </c>
      <c r="H1797" s="258">
        <v>325.70800000000003</v>
      </c>
      <c r="I1797" s="259"/>
      <c r="J1797" s="260">
        <f>ROUND(I1797*H1797,2)</f>
        <v>0</v>
      </c>
      <c r="K1797" s="256" t="s">
        <v>22</v>
      </c>
      <c r="L1797" s="261"/>
      <c r="M1797" s="262" t="s">
        <v>22</v>
      </c>
      <c r="N1797" s="263" t="s">
        <v>49</v>
      </c>
      <c r="O1797" s="46"/>
      <c r="P1797" s="229">
        <f>O1797*H1797</f>
        <v>0</v>
      </c>
      <c r="Q1797" s="229">
        <v>0.0118</v>
      </c>
      <c r="R1797" s="229">
        <f>Q1797*H1797</f>
        <v>3.8433544000000004</v>
      </c>
      <c r="S1797" s="229">
        <v>0</v>
      </c>
      <c r="T1797" s="230">
        <f>S1797*H1797</f>
        <v>0</v>
      </c>
      <c r="AR1797" s="23" t="s">
        <v>337</v>
      </c>
      <c r="AT1797" s="23" t="s">
        <v>460</v>
      </c>
      <c r="AU1797" s="23" t="s">
        <v>87</v>
      </c>
      <c r="AY1797" s="23" t="s">
        <v>168</v>
      </c>
      <c r="BE1797" s="231">
        <f>IF(N1797="základní",J1797,0)</f>
        <v>0</v>
      </c>
      <c r="BF1797" s="231">
        <f>IF(N1797="snížená",J1797,0)</f>
        <v>0</v>
      </c>
      <c r="BG1797" s="231">
        <f>IF(N1797="zákl. přenesená",J1797,0)</f>
        <v>0</v>
      </c>
      <c r="BH1797" s="231">
        <f>IF(N1797="sníž. přenesená",J1797,0)</f>
        <v>0</v>
      </c>
      <c r="BI1797" s="231">
        <f>IF(N1797="nulová",J1797,0)</f>
        <v>0</v>
      </c>
      <c r="BJ1797" s="23" t="s">
        <v>24</v>
      </c>
      <c r="BK1797" s="231">
        <f>ROUND(I1797*H1797,2)</f>
        <v>0</v>
      </c>
      <c r="BL1797" s="23" t="s">
        <v>244</v>
      </c>
      <c r="BM1797" s="23" t="s">
        <v>3124</v>
      </c>
    </row>
    <row r="1798" s="11" customFormat="1">
      <c r="B1798" s="232"/>
      <c r="C1798" s="233"/>
      <c r="D1798" s="234" t="s">
        <v>185</v>
      </c>
      <c r="E1798" s="233"/>
      <c r="F1798" s="236" t="s">
        <v>3125</v>
      </c>
      <c r="G1798" s="233"/>
      <c r="H1798" s="237">
        <v>325.70800000000003</v>
      </c>
      <c r="I1798" s="238"/>
      <c r="J1798" s="233"/>
      <c r="K1798" s="233"/>
      <c r="L1798" s="239"/>
      <c r="M1798" s="240"/>
      <c r="N1798" s="241"/>
      <c r="O1798" s="241"/>
      <c r="P1798" s="241"/>
      <c r="Q1798" s="241"/>
      <c r="R1798" s="241"/>
      <c r="S1798" s="241"/>
      <c r="T1798" s="242"/>
      <c r="AT1798" s="243" t="s">
        <v>185</v>
      </c>
      <c r="AU1798" s="243" t="s">
        <v>87</v>
      </c>
      <c r="AV1798" s="11" t="s">
        <v>87</v>
      </c>
      <c r="AW1798" s="11" t="s">
        <v>6</v>
      </c>
      <c r="AX1798" s="11" t="s">
        <v>24</v>
      </c>
      <c r="AY1798" s="243" t="s">
        <v>168</v>
      </c>
    </row>
    <row r="1799" s="1" customFormat="1" ht="16.5" customHeight="1">
      <c r="B1799" s="45"/>
      <c r="C1799" s="254" t="s">
        <v>3126</v>
      </c>
      <c r="D1799" s="254" t="s">
        <v>460</v>
      </c>
      <c r="E1799" s="255" t="s">
        <v>2976</v>
      </c>
      <c r="F1799" s="256" t="s">
        <v>2977</v>
      </c>
      <c r="G1799" s="257" t="s">
        <v>241</v>
      </c>
      <c r="H1799" s="258">
        <v>1.4059999999999999</v>
      </c>
      <c r="I1799" s="259"/>
      <c r="J1799" s="260">
        <f>ROUND(I1799*H1799,2)</f>
        <v>0</v>
      </c>
      <c r="K1799" s="256" t="s">
        <v>174</v>
      </c>
      <c r="L1799" s="261"/>
      <c r="M1799" s="262" t="s">
        <v>22</v>
      </c>
      <c r="N1799" s="263" t="s">
        <v>49</v>
      </c>
      <c r="O1799" s="46"/>
      <c r="P1799" s="229">
        <f>O1799*H1799</f>
        <v>0</v>
      </c>
      <c r="Q1799" s="229">
        <v>1</v>
      </c>
      <c r="R1799" s="229">
        <f>Q1799*H1799</f>
        <v>1.4059999999999999</v>
      </c>
      <c r="S1799" s="229">
        <v>0</v>
      </c>
      <c r="T1799" s="230">
        <f>S1799*H1799</f>
        <v>0</v>
      </c>
      <c r="AR1799" s="23" t="s">
        <v>337</v>
      </c>
      <c r="AT1799" s="23" t="s">
        <v>460</v>
      </c>
      <c r="AU1799" s="23" t="s">
        <v>87</v>
      </c>
      <c r="AY1799" s="23" t="s">
        <v>168</v>
      </c>
      <c r="BE1799" s="231">
        <f>IF(N1799="základní",J1799,0)</f>
        <v>0</v>
      </c>
      <c r="BF1799" s="231">
        <f>IF(N1799="snížená",J1799,0)</f>
        <v>0</v>
      </c>
      <c r="BG1799" s="231">
        <f>IF(N1799="zákl. přenesená",J1799,0)</f>
        <v>0</v>
      </c>
      <c r="BH1799" s="231">
        <f>IF(N1799="sníž. přenesená",J1799,0)</f>
        <v>0</v>
      </c>
      <c r="BI1799" s="231">
        <f>IF(N1799="nulová",J1799,0)</f>
        <v>0</v>
      </c>
      <c r="BJ1799" s="23" t="s">
        <v>24</v>
      </c>
      <c r="BK1799" s="231">
        <f>ROUND(I1799*H1799,2)</f>
        <v>0</v>
      </c>
      <c r="BL1799" s="23" t="s">
        <v>244</v>
      </c>
      <c r="BM1799" s="23" t="s">
        <v>3127</v>
      </c>
    </row>
    <row r="1800" s="1" customFormat="1">
      <c r="B1800" s="45"/>
      <c r="C1800" s="73"/>
      <c r="D1800" s="234" t="s">
        <v>464</v>
      </c>
      <c r="E1800" s="73"/>
      <c r="F1800" s="264" t="s">
        <v>2979</v>
      </c>
      <c r="G1800" s="73"/>
      <c r="H1800" s="73"/>
      <c r="I1800" s="190"/>
      <c r="J1800" s="73"/>
      <c r="K1800" s="73"/>
      <c r="L1800" s="71"/>
      <c r="M1800" s="265"/>
      <c r="N1800" s="46"/>
      <c r="O1800" s="46"/>
      <c r="P1800" s="46"/>
      <c r="Q1800" s="46"/>
      <c r="R1800" s="46"/>
      <c r="S1800" s="46"/>
      <c r="T1800" s="94"/>
      <c r="AT1800" s="23" t="s">
        <v>464</v>
      </c>
      <c r="AU1800" s="23" t="s">
        <v>87</v>
      </c>
    </row>
    <row r="1801" s="11" customFormat="1">
      <c r="B1801" s="232"/>
      <c r="C1801" s="233"/>
      <c r="D1801" s="234" t="s">
        <v>185</v>
      </c>
      <c r="E1801" s="235" t="s">
        <v>22</v>
      </c>
      <c r="F1801" s="236" t="s">
        <v>3128</v>
      </c>
      <c r="G1801" s="233"/>
      <c r="H1801" s="237">
        <v>1.4059999999999999</v>
      </c>
      <c r="I1801" s="238"/>
      <c r="J1801" s="233"/>
      <c r="K1801" s="233"/>
      <c r="L1801" s="239"/>
      <c r="M1801" s="240"/>
      <c r="N1801" s="241"/>
      <c r="O1801" s="241"/>
      <c r="P1801" s="241"/>
      <c r="Q1801" s="241"/>
      <c r="R1801" s="241"/>
      <c r="S1801" s="241"/>
      <c r="T1801" s="242"/>
      <c r="AT1801" s="243" t="s">
        <v>185</v>
      </c>
      <c r="AU1801" s="243" t="s">
        <v>87</v>
      </c>
      <c r="AV1801" s="11" t="s">
        <v>87</v>
      </c>
      <c r="AW1801" s="11" t="s">
        <v>41</v>
      </c>
      <c r="AX1801" s="11" t="s">
        <v>78</v>
      </c>
      <c r="AY1801" s="243" t="s">
        <v>168</v>
      </c>
    </row>
    <row r="1802" s="1" customFormat="1" ht="25.5" customHeight="1">
      <c r="B1802" s="45"/>
      <c r="C1802" s="220" t="s">
        <v>3129</v>
      </c>
      <c r="D1802" s="220" t="s">
        <v>170</v>
      </c>
      <c r="E1802" s="221" t="s">
        <v>3130</v>
      </c>
      <c r="F1802" s="222" t="s">
        <v>3131</v>
      </c>
      <c r="G1802" s="223" t="s">
        <v>350</v>
      </c>
      <c r="H1802" s="224">
        <v>204.40899999999999</v>
      </c>
      <c r="I1802" s="225"/>
      <c r="J1802" s="226">
        <f>ROUND(I1802*H1802,2)</f>
        <v>0</v>
      </c>
      <c r="K1802" s="222" t="s">
        <v>174</v>
      </c>
      <c r="L1802" s="71"/>
      <c r="M1802" s="227" t="s">
        <v>22</v>
      </c>
      <c r="N1802" s="228" t="s">
        <v>49</v>
      </c>
      <c r="O1802" s="46"/>
      <c r="P1802" s="229">
        <f>O1802*H1802</f>
        <v>0</v>
      </c>
      <c r="Q1802" s="229">
        <v>0.00025999999999999998</v>
      </c>
      <c r="R1802" s="229">
        <f>Q1802*H1802</f>
        <v>0.053146339999999993</v>
      </c>
      <c r="S1802" s="229">
        <v>0</v>
      </c>
      <c r="T1802" s="230">
        <f>S1802*H1802</f>
        <v>0</v>
      </c>
      <c r="AR1802" s="23" t="s">
        <v>244</v>
      </c>
      <c r="AT1802" s="23" t="s">
        <v>170</v>
      </c>
      <c r="AU1802" s="23" t="s">
        <v>87</v>
      </c>
      <c r="AY1802" s="23" t="s">
        <v>168</v>
      </c>
      <c r="BE1802" s="231">
        <f>IF(N1802="základní",J1802,0)</f>
        <v>0</v>
      </c>
      <c r="BF1802" s="231">
        <f>IF(N1802="snížená",J1802,0)</f>
        <v>0</v>
      </c>
      <c r="BG1802" s="231">
        <f>IF(N1802="zákl. přenesená",J1802,0)</f>
        <v>0</v>
      </c>
      <c r="BH1802" s="231">
        <f>IF(N1802="sníž. přenesená",J1802,0)</f>
        <v>0</v>
      </c>
      <c r="BI1802" s="231">
        <f>IF(N1802="nulová",J1802,0)</f>
        <v>0</v>
      </c>
      <c r="BJ1802" s="23" t="s">
        <v>24</v>
      </c>
      <c r="BK1802" s="231">
        <f>ROUND(I1802*H1802,2)</f>
        <v>0</v>
      </c>
      <c r="BL1802" s="23" t="s">
        <v>244</v>
      </c>
      <c r="BM1802" s="23" t="s">
        <v>3132</v>
      </c>
    </row>
    <row r="1803" s="12" customFormat="1">
      <c r="B1803" s="244"/>
      <c r="C1803" s="245"/>
      <c r="D1803" s="234" t="s">
        <v>185</v>
      </c>
      <c r="E1803" s="246" t="s">
        <v>22</v>
      </c>
      <c r="F1803" s="247" t="s">
        <v>361</v>
      </c>
      <c r="G1803" s="245"/>
      <c r="H1803" s="246" t="s">
        <v>22</v>
      </c>
      <c r="I1803" s="248"/>
      <c r="J1803" s="245"/>
      <c r="K1803" s="245"/>
      <c r="L1803" s="249"/>
      <c r="M1803" s="250"/>
      <c r="N1803" s="251"/>
      <c r="O1803" s="251"/>
      <c r="P1803" s="251"/>
      <c r="Q1803" s="251"/>
      <c r="R1803" s="251"/>
      <c r="S1803" s="251"/>
      <c r="T1803" s="252"/>
      <c r="AT1803" s="253" t="s">
        <v>185</v>
      </c>
      <c r="AU1803" s="253" t="s">
        <v>87</v>
      </c>
      <c r="AV1803" s="12" t="s">
        <v>24</v>
      </c>
      <c r="AW1803" s="12" t="s">
        <v>41</v>
      </c>
      <c r="AX1803" s="12" t="s">
        <v>78</v>
      </c>
      <c r="AY1803" s="253" t="s">
        <v>168</v>
      </c>
    </row>
    <row r="1804" s="12" customFormat="1">
      <c r="B1804" s="244"/>
      <c r="C1804" s="245"/>
      <c r="D1804" s="234" t="s">
        <v>185</v>
      </c>
      <c r="E1804" s="246" t="s">
        <v>22</v>
      </c>
      <c r="F1804" s="247" t="s">
        <v>893</v>
      </c>
      <c r="G1804" s="245"/>
      <c r="H1804" s="246" t="s">
        <v>22</v>
      </c>
      <c r="I1804" s="248"/>
      <c r="J1804" s="245"/>
      <c r="K1804" s="245"/>
      <c r="L1804" s="249"/>
      <c r="M1804" s="250"/>
      <c r="N1804" s="251"/>
      <c r="O1804" s="251"/>
      <c r="P1804" s="251"/>
      <c r="Q1804" s="251"/>
      <c r="R1804" s="251"/>
      <c r="S1804" s="251"/>
      <c r="T1804" s="252"/>
      <c r="AT1804" s="253" t="s">
        <v>185</v>
      </c>
      <c r="AU1804" s="253" t="s">
        <v>87</v>
      </c>
      <c r="AV1804" s="12" t="s">
        <v>24</v>
      </c>
      <c r="AW1804" s="12" t="s">
        <v>41</v>
      </c>
      <c r="AX1804" s="12" t="s">
        <v>78</v>
      </c>
      <c r="AY1804" s="253" t="s">
        <v>168</v>
      </c>
    </row>
    <row r="1805" s="11" customFormat="1">
      <c r="B1805" s="232"/>
      <c r="C1805" s="233"/>
      <c r="D1805" s="234" t="s">
        <v>185</v>
      </c>
      <c r="E1805" s="235" t="s">
        <v>22</v>
      </c>
      <c r="F1805" s="236" t="s">
        <v>3133</v>
      </c>
      <c r="G1805" s="233"/>
      <c r="H1805" s="237">
        <v>5.7999999999999998</v>
      </c>
      <c r="I1805" s="238"/>
      <c r="J1805" s="233"/>
      <c r="K1805" s="233"/>
      <c r="L1805" s="239"/>
      <c r="M1805" s="240"/>
      <c r="N1805" s="241"/>
      <c r="O1805" s="241"/>
      <c r="P1805" s="241"/>
      <c r="Q1805" s="241"/>
      <c r="R1805" s="241"/>
      <c r="S1805" s="241"/>
      <c r="T1805" s="242"/>
      <c r="AT1805" s="243" t="s">
        <v>185</v>
      </c>
      <c r="AU1805" s="243" t="s">
        <v>87</v>
      </c>
      <c r="AV1805" s="11" t="s">
        <v>87</v>
      </c>
      <c r="AW1805" s="11" t="s">
        <v>41</v>
      </c>
      <c r="AX1805" s="11" t="s">
        <v>78</v>
      </c>
      <c r="AY1805" s="243" t="s">
        <v>168</v>
      </c>
    </row>
    <row r="1806" s="12" customFormat="1">
      <c r="B1806" s="244"/>
      <c r="C1806" s="245"/>
      <c r="D1806" s="234" t="s">
        <v>185</v>
      </c>
      <c r="E1806" s="246" t="s">
        <v>22</v>
      </c>
      <c r="F1806" s="247" t="s">
        <v>895</v>
      </c>
      <c r="G1806" s="245"/>
      <c r="H1806" s="246" t="s">
        <v>22</v>
      </c>
      <c r="I1806" s="248"/>
      <c r="J1806" s="245"/>
      <c r="K1806" s="245"/>
      <c r="L1806" s="249"/>
      <c r="M1806" s="250"/>
      <c r="N1806" s="251"/>
      <c r="O1806" s="251"/>
      <c r="P1806" s="251"/>
      <c r="Q1806" s="251"/>
      <c r="R1806" s="251"/>
      <c r="S1806" s="251"/>
      <c r="T1806" s="252"/>
      <c r="AT1806" s="253" t="s">
        <v>185</v>
      </c>
      <c r="AU1806" s="253" t="s">
        <v>87</v>
      </c>
      <c r="AV1806" s="12" t="s">
        <v>24</v>
      </c>
      <c r="AW1806" s="12" t="s">
        <v>41</v>
      </c>
      <c r="AX1806" s="12" t="s">
        <v>78</v>
      </c>
      <c r="AY1806" s="253" t="s">
        <v>168</v>
      </c>
    </row>
    <row r="1807" s="11" customFormat="1">
      <c r="B1807" s="232"/>
      <c r="C1807" s="233"/>
      <c r="D1807" s="234" t="s">
        <v>185</v>
      </c>
      <c r="E1807" s="235" t="s">
        <v>22</v>
      </c>
      <c r="F1807" s="236" t="s">
        <v>3134</v>
      </c>
      <c r="G1807" s="233"/>
      <c r="H1807" s="237">
        <v>5.2249999999999996</v>
      </c>
      <c r="I1807" s="238"/>
      <c r="J1807" s="233"/>
      <c r="K1807" s="233"/>
      <c r="L1807" s="239"/>
      <c r="M1807" s="240"/>
      <c r="N1807" s="241"/>
      <c r="O1807" s="241"/>
      <c r="P1807" s="241"/>
      <c r="Q1807" s="241"/>
      <c r="R1807" s="241"/>
      <c r="S1807" s="241"/>
      <c r="T1807" s="242"/>
      <c r="AT1807" s="243" t="s">
        <v>185</v>
      </c>
      <c r="AU1807" s="243" t="s">
        <v>87</v>
      </c>
      <c r="AV1807" s="11" t="s">
        <v>87</v>
      </c>
      <c r="AW1807" s="11" t="s">
        <v>41</v>
      </c>
      <c r="AX1807" s="11" t="s">
        <v>78</v>
      </c>
      <c r="AY1807" s="243" t="s">
        <v>168</v>
      </c>
    </row>
    <row r="1808" s="12" customFormat="1">
      <c r="B1808" s="244"/>
      <c r="C1808" s="245"/>
      <c r="D1808" s="234" t="s">
        <v>185</v>
      </c>
      <c r="E1808" s="246" t="s">
        <v>22</v>
      </c>
      <c r="F1808" s="247" t="s">
        <v>824</v>
      </c>
      <c r="G1808" s="245"/>
      <c r="H1808" s="246" t="s">
        <v>22</v>
      </c>
      <c r="I1808" s="248"/>
      <c r="J1808" s="245"/>
      <c r="K1808" s="245"/>
      <c r="L1808" s="249"/>
      <c r="M1808" s="250"/>
      <c r="N1808" s="251"/>
      <c r="O1808" s="251"/>
      <c r="P1808" s="251"/>
      <c r="Q1808" s="251"/>
      <c r="R1808" s="251"/>
      <c r="S1808" s="251"/>
      <c r="T1808" s="252"/>
      <c r="AT1808" s="253" t="s">
        <v>185</v>
      </c>
      <c r="AU1808" s="253" t="s">
        <v>87</v>
      </c>
      <c r="AV1808" s="12" t="s">
        <v>24</v>
      </c>
      <c r="AW1808" s="12" t="s">
        <v>41</v>
      </c>
      <c r="AX1808" s="12" t="s">
        <v>78</v>
      </c>
      <c r="AY1808" s="253" t="s">
        <v>168</v>
      </c>
    </row>
    <row r="1809" s="11" customFormat="1">
      <c r="B1809" s="232"/>
      <c r="C1809" s="233"/>
      <c r="D1809" s="234" t="s">
        <v>185</v>
      </c>
      <c r="E1809" s="235" t="s">
        <v>22</v>
      </c>
      <c r="F1809" s="236" t="s">
        <v>3135</v>
      </c>
      <c r="G1809" s="233"/>
      <c r="H1809" s="237">
        <v>5.8250000000000002</v>
      </c>
      <c r="I1809" s="238"/>
      <c r="J1809" s="233"/>
      <c r="K1809" s="233"/>
      <c r="L1809" s="239"/>
      <c r="M1809" s="240"/>
      <c r="N1809" s="241"/>
      <c r="O1809" s="241"/>
      <c r="P1809" s="241"/>
      <c r="Q1809" s="241"/>
      <c r="R1809" s="241"/>
      <c r="S1809" s="241"/>
      <c r="T1809" s="242"/>
      <c r="AT1809" s="243" t="s">
        <v>185</v>
      </c>
      <c r="AU1809" s="243" t="s">
        <v>87</v>
      </c>
      <c r="AV1809" s="11" t="s">
        <v>87</v>
      </c>
      <c r="AW1809" s="11" t="s">
        <v>41</v>
      </c>
      <c r="AX1809" s="11" t="s">
        <v>78</v>
      </c>
      <c r="AY1809" s="243" t="s">
        <v>168</v>
      </c>
    </row>
    <row r="1810" s="12" customFormat="1">
      <c r="B1810" s="244"/>
      <c r="C1810" s="245"/>
      <c r="D1810" s="234" t="s">
        <v>185</v>
      </c>
      <c r="E1810" s="246" t="s">
        <v>22</v>
      </c>
      <c r="F1810" s="247" t="s">
        <v>828</v>
      </c>
      <c r="G1810" s="245"/>
      <c r="H1810" s="246" t="s">
        <v>22</v>
      </c>
      <c r="I1810" s="248"/>
      <c r="J1810" s="245"/>
      <c r="K1810" s="245"/>
      <c r="L1810" s="249"/>
      <c r="M1810" s="250"/>
      <c r="N1810" s="251"/>
      <c r="O1810" s="251"/>
      <c r="P1810" s="251"/>
      <c r="Q1810" s="251"/>
      <c r="R1810" s="251"/>
      <c r="S1810" s="251"/>
      <c r="T1810" s="252"/>
      <c r="AT1810" s="253" t="s">
        <v>185</v>
      </c>
      <c r="AU1810" s="253" t="s">
        <v>87</v>
      </c>
      <c r="AV1810" s="12" t="s">
        <v>24</v>
      </c>
      <c r="AW1810" s="12" t="s">
        <v>41</v>
      </c>
      <c r="AX1810" s="12" t="s">
        <v>78</v>
      </c>
      <c r="AY1810" s="253" t="s">
        <v>168</v>
      </c>
    </row>
    <row r="1811" s="11" customFormat="1">
      <c r="B1811" s="232"/>
      <c r="C1811" s="233"/>
      <c r="D1811" s="234" t="s">
        <v>185</v>
      </c>
      <c r="E1811" s="235" t="s">
        <v>22</v>
      </c>
      <c r="F1811" s="236" t="s">
        <v>3136</v>
      </c>
      <c r="G1811" s="233"/>
      <c r="H1811" s="237">
        <v>8.6500000000000004</v>
      </c>
      <c r="I1811" s="238"/>
      <c r="J1811" s="233"/>
      <c r="K1811" s="233"/>
      <c r="L1811" s="239"/>
      <c r="M1811" s="240"/>
      <c r="N1811" s="241"/>
      <c r="O1811" s="241"/>
      <c r="P1811" s="241"/>
      <c r="Q1811" s="241"/>
      <c r="R1811" s="241"/>
      <c r="S1811" s="241"/>
      <c r="T1811" s="242"/>
      <c r="AT1811" s="243" t="s">
        <v>185</v>
      </c>
      <c r="AU1811" s="243" t="s">
        <v>87</v>
      </c>
      <c r="AV1811" s="11" t="s">
        <v>87</v>
      </c>
      <c r="AW1811" s="11" t="s">
        <v>41</v>
      </c>
      <c r="AX1811" s="11" t="s">
        <v>78</v>
      </c>
      <c r="AY1811" s="243" t="s">
        <v>168</v>
      </c>
    </row>
    <row r="1812" s="12" customFormat="1">
      <c r="B1812" s="244"/>
      <c r="C1812" s="245"/>
      <c r="D1812" s="234" t="s">
        <v>185</v>
      </c>
      <c r="E1812" s="246" t="s">
        <v>22</v>
      </c>
      <c r="F1812" s="247" t="s">
        <v>830</v>
      </c>
      <c r="G1812" s="245"/>
      <c r="H1812" s="246" t="s">
        <v>22</v>
      </c>
      <c r="I1812" s="248"/>
      <c r="J1812" s="245"/>
      <c r="K1812" s="245"/>
      <c r="L1812" s="249"/>
      <c r="M1812" s="250"/>
      <c r="N1812" s="251"/>
      <c r="O1812" s="251"/>
      <c r="P1812" s="251"/>
      <c r="Q1812" s="251"/>
      <c r="R1812" s="251"/>
      <c r="S1812" s="251"/>
      <c r="T1812" s="252"/>
      <c r="AT1812" s="253" t="s">
        <v>185</v>
      </c>
      <c r="AU1812" s="253" t="s">
        <v>87</v>
      </c>
      <c r="AV1812" s="12" t="s">
        <v>24</v>
      </c>
      <c r="AW1812" s="12" t="s">
        <v>41</v>
      </c>
      <c r="AX1812" s="12" t="s">
        <v>78</v>
      </c>
      <c r="AY1812" s="253" t="s">
        <v>168</v>
      </c>
    </row>
    <row r="1813" s="11" customFormat="1">
      <c r="B1813" s="232"/>
      <c r="C1813" s="233"/>
      <c r="D1813" s="234" t="s">
        <v>185</v>
      </c>
      <c r="E1813" s="235" t="s">
        <v>22</v>
      </c>
      <c r="F1813" s="236" t="s">
        <v>3137</v>
      </c>
      <c r="G1813" s="233"/>
      <c r="H1813" s="237">
        <v>5.5499999999999998</v>
      </c>
      <c r="I1813" s="238"/>
      <c r="J1813" s="233"/>
      <c r="K1813" s="233"/>
      <c r="L1813" s="239"/>
      <c r="M1813" s="240"/>
      <c r="N1813" s="241"/>
      <c r="O1813" s="241"/>
      <c r="P1813" s="241"/>
      <c r="Q1813" s="241"/>
      <c r="R1813" s="241"/>
      <c r="S1813" s="241"/>
      <c r="T1813" s="242"/>
      <c r="AT1813" s="243" t="s">
        <v>185</v>
      </c>
      <c r="AU1813" s="243" t="s">
        <v>87</v>
      </c>
      <c r="AV1813" s="11" t="s">
        <v>87</v>
      </c>
      <c r="AW1813" s="11" t="s">
        <v>41</v>
      </c>
      <c r="AX1813" s="11" t="s">
        <v>78</v>
      </c>
      <c r="AY1813" s="243" t="s">
        <v>168</v>
      </c>
    </row>
    <row r="1814" s="12" customFormat="1">
      <c r="B1814" s="244"/>
      <c r="C1814" s="245"/>
      <c r="D1814" s="234" t="s">
        <v>185</v>
      </c>
      <c r="E1814" s="246" t="s">
        <v>22</v>
      </c>
      <c r="F1814" s="247" t="s">
        <v>832</v>
      </c>
      <c r="G1814" s="245"/>
      <c r="H1814" s="246" t="s">
        <v>22</v>
      </c>
      <c r="I1814" s="248"/>
      <c r="J1814" s="245"/>
      <c r="K1814" s="245"/>
      <c r="L1814" s="249"/>
      <c r="M1814" s="250"/>
      <c r="N1814" s="251"/>
      <c r="O1814" s="251"/>
      <c r="P1814" s="251"/>
      <c r="Q1814" s="251"/>
      <c r="R1814" s="251"/>
      <c r="S1814" s="251"/>
      <c r="T1814" s="252"/>
      <c r="AT1814" s="253" t="s">
        <v>185</v>
      </c>
      <c r="AU1814" s="253" t="s">
        <v>87</v>
      </c>
      <c r="AV1814" s="12" t="s">
        <v>24</v>
      </c>
      <c r="AW1814" s="12" t="s">
        <v>41</v>
      </c>
      <c r="AX1814" s="12" t="s">
        <v>78</v>
      </c>
      <c r="AY1814" s="253" t="s">
        <v>168</v>
      </c>
    </row>
    <row r="1815" s="11" customFormat="1">
      <c r="B1815" s="232"/>
      <c r="C1815" s="233"/>
      <c r="D1815" s="234" t="s">
        <v>185</v>
      </c>
      <c r="E1815" s="235" t="s">
        <v>22</v>
      </c>
      <c r="F1815" s="236" t="s">
        <v>3138</v>
      </c>
      <c r="G1815" s="233"/>
      <c r="H1815" s="237">
        <v>5.2999999999999998</v>
      </c>
      <c r="I1815" s="238"/>
      <c r="J1815" s="233"/>
      <c r="K1815" s="233"/>
      <c r="L1815" s="239"/>
      <c r="M1815" s="240"/>
      <c r="N1815" s="241"/>
      <c r="O1815" s="241"/>
      <c r="P1815" s="241"/>
      <c r="Q1815" s="241"/>
      <c r="R1815" s="241"/>
      <c r="S1815" s="241"/>
      <c r="T1815" s="242"/>
      <c r="AT1815" s="243" t="s">
        <v>185</v>
      </c>
      <c r="AU1815" s="243" t="s">
        <v>87</v>
      </c>
      <c r="AV1815" s="11" t="s">
        <v>87</v>
      </c>
      <c r="AW1815" s="11" t="s">
        <v>41</v>
      </c>
      <c r="AX1815" s="11" t="s">
        <v>78</v>
      </c>
      <c r="AY1815" s="243" t="s">
        <v>168</v>
      </c>
    </row>
    <row r="1816" s="12" customFormat="1">
      <c r="B1816" s="244"/>
      <c r="C1816" s="245"/>
      <c r="D1816" s="234" t="s">
        <v>185</v>
      </c>
      <c r="E1816" s="246" t="s">
        <v>22</v>
      </c>
      <c r="F1816" s="247" t="s">
        <v>834</v>
      </c>
      <c r="G1816" s="245"/>
      <c r="H1816" s="246" t="s">
        <v>22</v>
      </c>
      <c r="I1816" s="248"/>
      <c r="J1816" s="245"/>
      <c r="K1816" s="245"/>
      <c r="L1816" s="249"/>
      <c r="M1816" s="250"/>
      <c r="N1816" s="251"/>
      <c r="O1816" s="251"/>
      <c r="P1816" s="251"/>
      <c r="Q1816" s="251"/>
      <c r="R1816" s="251"/>
      <c r="S1816" s="251"/>
      <c r="T1816" s="252"/>
      <c r="AT1816" s="253" t="s">
        <v>185</v>
      </c>
      <c r="AU1816" s="253" t="s">
        <v>87</v>
      </c>
      <c r="AV1816" s="12" t="s">
        <v>24</v>
      </c>
      <c r="AW1816" s="12" t="s">
        <v>41</v>
      </c>
      <c r="AX1816" s="12" t="s">
        <v>78</v>
      </c>
      <c r="AY1816" s="253" t="s">
        <v>168</v>
      </c>
    </row>
    <row r="1817" s="11" customFormat="1">
      <c r="B1817" s="232"/>
      <c r="C1817" s="233"/>
      <c r="D1817" s="234" t="s">
        <v>185</v>
      </c>
      <c r="E1817" s="235" t="s">
        <v>22</v>
      </c>
      <c r="F1817" s="236" t="s">
        <v>3139</v>
      </c>
      <c r="G1817" s="233"/>
      <c r="H1817" s="237">
        <v>6.0499999999999998</v>
      </c>
      <c r="I1817" s="238"/>
      <c r="J1817" s="233"/>
      <c r="K1817" s="233"/>
      <c r="L1817" s="239"/>
      <c r="M1817" s="240"/>
      <c r="N1817" s="241"/>
      <c r="O1817" s="241"/>
      <c r="P1817" s="241"/>
      <c r="Q1817" s="241"/>
      <c r="R1817" s="241"/>
      <c r="S1817" s="241"/>
      <c r="T1817" s="242"/>
      <c r="AT1817" s="243" t="s">
        <v>185</v>
      </c>
      <c r="AU1817" s="243" t="s">
        <v>87</v>
      </c>
      <c r="AV1817" s="11" t="s">
        <v>87</v>
      </c>
      <c r="AW1817" s="11" t="s">
        <v>41</v>
      </c>
      <c r="AX1817" s="11" t="s">
        <v>78</v>
      </c>
      <c r="AY1817" s="243" t="s">
        <v>168</v>
      </c>
    </row>
    <row r="1818" s="12" customFormat="1">
      <c r="B1818" s="244"/>
      <c r="C1818" s="245"/>
      <c r="D1818" s="234" t="s">
        <v>185</v>
      </c>
      <c r="E1818" s="246" t="s">
        <v>22</v>
      </c>
      <c r="F1818" s="247" t="s">
        <v>836</v>
      </c>
      <c r="G1818" s="245"/>
      <c r="H1818" s="246" t="s">
        <v>22</v>
      </c>
      <c r="I1818" s="248"/>
      <c r="J1818" s="245"/>
      <c r="K1818" s="245"/>
      <c r="L1818" s="249"/>
      <c r="M1818" s="250"/>
      <c r="N1818" s="251"/>
      <c r="O1818" s="251"/>
      <c r="P1818" s="251"/>
      <c r="Q1818" s="251"/>
      <c r="R1818" s="251"/>
      <c r="S1818" s="251"/>
      <c r="T1818" s="252"/>
      <c r="AT1818" s="253" t="s">
        <v>185</v>
      </c>
      <c r="AU1818" s="253" t="s">
        <v>87</v>
      </c>
      <c r="AV1818" s="12" t="s">
        <v>24</v>
      </c>
      <c r="AW1818" s="12" t="s">
        <v>41</v>
      </c>
      <c r="AX1818" s="12" t="s">
        <v>78</v>
      </c>
      <c r="AY1818" s="253" t="s">
        <v>168</v>
      </c>
    </row>
    <row r="1819" s="11" customFormat="1">
      <c r="B1819" s="232"/>
      <c r="C1819" s="233"/>
      <c r="D1819" s="234" t="s">
        <v>185</v>
      </c>
      <c r="E1819" s="235" t="s">
        <v>22</v>
      </c>
      <c r="F1819" s="236" t="s">
        <v>3140</v>
      </c>
      <c r="G1819" s="233"/>
      <c r="H1819" s="237">
        <v>5.5</v>
      </c>
      <c r="I1819" s="238"/>
      <c r="J1819" s="233"/>
      <c r="K1819" s="233"/>
      <c r="L1819" s="239"/>
      <c r="M1819" s="240"/>
      <c r="N1819" s="241"/>
      <c r="O1819" s="241"/>
      <c r="P1819" s="241"/>
      <c r="Q1819" s="241"/>
      <c r="R1819" s="241"/>
      <c r="S1819" s="241"/>
      <c r="T1819" s="242"/>
      <c r="AT1819" s="243" t="s">
        <v>185</v>
      </c>
      <c r="AU1819" s="243" t="s">
        <v>87</v>
      </c>
      <c r="AV1819" s="11" t="s">
        <v>87</v>
      </c>
      <c r="AW1819" s="11" t="s">
        <v>41</v>
      </c>
      <c r="AX1819" s="11" t="s">
        <v>78</v>
      </c>
      <c r="AY1819" s="243" t="s">
        <v>168</v>
      </c>
    </row>
    <row r="1820" s="12" customFormat="1">
      <c r="B1820" s="244"/>
      <c r="C1820" s="245"/>
      <c r="D1820" s="234" t="s">
        <v>185</v>
      </c>
      <c r="E1820" s="246" t="s">
        <v>22</v>
      </c>
      <c r="F1820" s="247" t="s">
        <v>837</v>
      </c>
      <c r="G1820" s="245"/>
      <c r="H1820" s="246" t="s">
        <v>22</v>
      </c>
      <c r="I1820" s="248"/>
      <c r="J1820" s="245"/>
      <c r="K1820" s="245"/>
      <c r="L1820" s="249"/>
      <c r="M1820" s="250"/>
      <c r="N1820" s="251"/>
      <c r="O1820" s="251"/>
      <c r="P1820" s="251"/>
      <c r="Q1820" s="251"/>
      <c r="R1820" s="251"/>
      <c r="S1820" s="251"/>
      <c r="T1820" s="252"/>
      <c r="AT1820" s="253" t="s">
        <v>185</v>
      </c>
      <c r="AU1820" s="253" t="s">
        <v>87</v>
      </c>
      <c r="AV1820" s="12" t="s">
        <v>24</v>
      </c>
      <c r="AW1820" s="12" t="s">
        <v>41</v>
      </c>
      <c r="AX1820" s="12" t="s">
        <v>78</v>
      </c>
      <c r="AY1820" s="253" t="s">
        <v>168</v>
      </c>
    </row>
    <row r="1821" s="11" customFormat="1">
      <c r="B1821" s="232"/>
      <c r="C1821" s="233"/>
      <c r="D1821" s="234" t="s">
        <v>185</v>
      </c>
      <c r="E1821" s="235" t="s">
        <v>22</v>
      </c>
      <c r="F1821" s="236" t="s">
        <v>3141</v>
      </c>
      <c r="G1821" s="233"/>
      <c r="H1821" s="237">
        <v>5.9500000000000002</v>
      </c>
      <c r="I1821" s="238"/>
      <c r="J1821" s="233"/>
      <c r="K1821" s="233"/>
      <c r="L1821" s="239"/>
      <c r="M1821" s="240"/>
      <c r="N1821" s="241"/>
      <c r="O1821" s="241"/>
      <c r="P1821" s="241"/>
      <c r="Q1821" s="241"/>
      <c r="R1821" s="241"/>
      <c r="S1821" s="241"/>
      <c r="T1821" s="242"/>
      <c r="AT1821" s="243" t="s">
        <v>185</v>
      </c>
      <c r="AU1821" s="243" t="s">
        <v>87</v>
      </c>
      <c r="AV1821" s="11" t="s">
        <v>87</v>
      </c>
      <c r="AW1821" s="11" t="s">
        <v>41</v>
      </c>
      <c r="AX1821" s="11" t="s">
        <v>78</v>
      </c>
      <c r="AY1821" s="243" t="s">
        <v>168</v>
      </c>
    </row>
    <row r="1822" s="12" customFormat="1">
      <c r="B1822" s="244"/>
      <c r="C1822" s="245"/>
      <c r="D1822" s="234" t="s">
        <v>185</v>
      </c>
      <c r="E1822" s="246" t="s">
        <v>22</v>
      </c>
      <c r="F1822" s="247" t="s">
        <v>839</v>
      </c>
      <c r="G1822" s="245"/>
      <c r="H1822" s="246" t="s">
        <v>22</v>
      </c>
      <c r="I1822" s="248"/>
      <c r="J1822" s="245"/>
      <c r="K1822" s="245"/>
      <c r="L1822" s="249"/>
      <c r="M1822" s="250"/>
      <c r="N1822" s="251"/>
      <c r="O1822" s="251"/>
      <c r="P1822" s="251"/>
      <c r="Q1822" s="251"/>
      <c r="R1822" s="251"/>
      <c r="S1822" s="251"/>
      <c r="T1822" s="252"/>
      <c r="AT1822" s="253" t="s">
        <v>185</v>
      </c>
      <c r="AU1822" s="253" t="s">
        <v>87</v>
      </c>
      <c r="AV1822" s="12" t="s">
        <v>24</v>
      </c>
      <c r="AW1822" s="12" t="s">
        <v>41</v>
      </c>
      <c r="AX1822" s="12" t="s">
        <v>78</v>
      </c>
      <c r="AY1822" s="253" t="s">
        <v>168</v>
      </c>
    </row>
    <row r="1823" s="11" customFormat="1">
      <c r="B1823" s="232"/>
      <c r="C1823" s="233"/>
      <c r="D1823" s="234" t="s">
        <v>185</v>
      </c>
      <c r="E1823" s="235" t="s">
        <v>22</v>
      </c>
      <c r="F1823" s="236" t="s">
        <v>3140</v>
      </c>
      <c r="G1823" s="233"/>
      <c r="H1823" s="237">
        <v>5.5</v>
      </c>
      <c r="I1823" s="238"/>
      <c r="J1823" s="233"/>
      <c r="K1823" s="233"/>
      <c r="L1823" s="239"/>
      <c r="M1823" s="240"/>
      <c r="N1823" s="241"/>
      <c r="O1823" s="241"/>
      <c r="P1823" s="241"/>
      <c r="Q1823" s="241"/>
      <c r="R1823" s="241"/>
      <c r="S1823" s="241"/>
      <c r="T1823" s="242"/>
      <c r="AT1823" s="243" t="s">
        <v>185</v>
      </c>
      <c r="AU1823" s="243" t="s">
        <v>87</v>
      </c>
      <c r="AV1823" s="11" t="s">
        <v>87</v>
      </c>
      <c r="AW1823" s="11" t="s">
        <v>41</v>
      </c>
      <c r="AX1823" s="11" t="s">
        <v>78</v>
      </c>
      <c r="AY1823" s="243" t="s">
        <v>168</v>
      </c>
    </row>
    <row r="1824" s="12" customFormat="1">
      <c r="B1824" s="244"/>
      <c r="C1824" s="245"/>
      <c r="D1824" s="234" t="s">
        <v>185</v>
      </c>
      <c r="E1824" s="246" t="s">
        <v>22</v>
      </c>
      <c r="F1824" s="247" t="s">
        <v>841</v>
      </c>
      <c r="G1824" s="245"/>
      <c r="H1824" s="246" t="s">
        <v>22</v>
      </c>
      <c r="I1824" s="248"/>
      <c r="J1824" s="245"/>
      <c r="K1824" s="245"/>
      <c r="L1824" s="249"/>
      <c r="M1824" s="250"/>
      <c r="N1824" s="251"/>
      <c r="O1824" s="251"/>
      <c r="P1824" s="251"/>
      <c r="Q1824" s="251"/>
      <c r="R1824" s="251"/>
      <c r="S1824" s="251"/>
      <c r="T1824" s="252"/>
      <c r="AT1824" s="253" t="s">
        <v>185</v>
      </c>
      <c r="AU1824" s="253" t="s">
        <v>87</v>
      </c>
      <c r="AV1824" s="12" t="s">
        <v>24</v>
      </c>
      <c r="AW1824" s="12" t="s">
        <v>41</v>
      </c>
      <c r="AX1824" s="12" t="s">
        <v>78</v>
      </c>
      <c r="AY1824" s="253" t="s">
        <v>168</v>
      </c>
    </row>
    <row r="1825" s="11" customFormat="1">
      <c r="B1825" s="232"/>
      <c r="C1825" s="233"/>
      <c r="D1825" s="234" t="s">
        <v>185</v>
      </c>
      <c r="E1825" s="235" t="s">
        <v>22</v>
      </c>
      <c r="F1825" s="236" t="s">
        <v>3142</v>
      </c>
      <c r="G1825" s="233"/>
      <c r="H1825" s="237">
        <v>9.3000000000000007</v>
      </c>
      <c r="I1825" s="238"/>
      <c r="J1825" s="233"/>
      <c r="K1825" s="233"/>
      <c r="L1825" s="239"/>
      <c r="M1825" s="240"/>
      <c r="N1825" s="241"/>
      <c r="O1825" s="241"/>
      <c r="P1825" s="241"/>
      <c r="Q1825" s="241"/>
      <c r="R1825" s="241"/>
      <c r="S1825" s="241"/>
      <c r="T1825" s="242"/>
      <c r="AT1825" s="243" t="s">
        <v>185</v>
      </c>
      <c r="AU1825" s="243" t="s">
        <v>87</v>
      </c>
      <c r="AV1825" s="11" t="s">
        <v>87</v>
      </c>
      <c r="AW1825" s="11" t="s">
        <v>41</v>
      </c>
      <c r="AX1825" s="11" t="s">
        <v>78</v>
      </c>
      <c r="AY1825" s="243" t="s">
        <v>168</v>
      </c>
    </row>
    <row r="1826" s="12" customFormat="1">
      <c r="B1826" s="244"/>
      <c r="C1826" s="245"/>
      <c r="D1826" s="234" t="s">
        <v>185</v>
      </c>
      <c r="E1826" s="246" t="s">
        <v>22</v>
      </c>
      <c r="F1826" s="247" t="s">
        <v>416</v>
      </c>
      <c r="G1826" s="245"/>
      <c r="H1826" s="246" t="s">
        <v>22</v>
      </c>
      <c r="I1826" s="248"/>
      <c r="J1826" s="245"/>
      <c r="K1826" s="245"/>
      <c r="L1826" s="249"/>
      <c r="M1826" s="250"/>
      <c r="N1826" s="251"/>
      <c r="O1826" s="251"/>
      <c r="P1826" s="251"/>
      <c r="Q1826" s="251"/>
      <c r="R1826" s="251"/>
      <c r="S1826" s="251"/>
      <c r="T1826" s="252"/>
      <c r="AT1826" s="253" t="s">
        <v>185</v>
      </c>
      <c r="AU1826" s="253" t="s">
        <v>87</v>
      </c>
      <c r="AV1826" s="12" t="s">
        <v>24</v>
      </c>
      <c r="AW1826" s="12" t="s">
        <v>41</v>
      </c>
      <c r="AX1826" s="12" t="s">
        <v>78</v>
      </c>
      <c r="AY1826" s="253" t="s">
        <v>168</v>
      </c>
    </row>
    <row r="1827" s="12" customFormat="1">
      <c r="B1827" s="244"/>
      <c r="C1827" s="245"/>
      <c r="D1827" s="234" t="s">
        <v>185</v>
      </c>
      <c r="E1827" s="246" t="s">
        <v>22</v>
      </c>
      <c r="F1827" s="247" t="s">
        <v>898</v>
      </c>
      <c r="G1827" s="245"/>
      <c r="H1827" s="246" t="s">
        <v>22</v>
      </c>
      <c r="I1827" s="248"/>
      <c r="J1827" s="245"/>
      <c r="K1827" s="245"/>
      <c r="L1827" s="249"/>
      <c r="M1827" s="250"/>
      <c r="N1827" s="251"/>
      <c r="O1827" s="251"/>
      <c r="P1827" s="251"/>
      <c r="Q1827" s="251"/>
      <c r="R1827" s="251"/>
      <c r="S1827" s="251"/>
      <c r="T1827" s="252"/>
      <c r="AT1827" s="253" t="s">
        <v>185</v>
      </c>
      <c r="AU1827" s="253" t="s">
        <v>87</v>
      </c>
      <c r="AV1827" s="12" t="s">
        <v>24</v>
      </c>
      <c r="AW1827" s="12" t="s">
        <v>41</v>
      </c>
      <c r="AX1827" s="12" t="s">
        <v>78</v>
      </c>
      <c r="AY1827" s="253" t="s">
        <v>168</v>
      </c>
    </row>
    <row r="1828" s="11" customFormat="1">
      <c r="B1828" s="232"/>
      <c r="C1828" s="233"/>
      <c r="D1828" s="234" t="s">
        <v>185</v>
      </c>
      <c r="E1828" s="235" t="s">
        <v>22</v>
      </c>
      <c r="F1828" s="236" t="s">
        <v>3133</v>
      </c>
      <c r="G1828" s="233"/>
      <c r="H1828" s="237">
        <v>5.7999999999999998</v>
      </c>
      <c r="I1828" s="238"/>
      <c r="J1828" s="233"/>
      <c r="K1828" s="233"/>
      <c r="L1828" s="239"/>
      <c r="M1828" s="240"/>
      <c r="N1828" s="241"/>
      <c r="O1828" s="241"/>
      <c r="P1828" s="241"/>
      <c r="Q1828" s="241"/>
      <c r="R1828" s="241"/>
      <c r="S1828" s="241"/>
      <c r="T1828" s="242"/>
      <c r="AT1828" s="243" t="s">
        <v>185</v>
      </c>
      <c r="AU1828" s="243" t="s">
        <v>87</v>
      </c>
      <c r="AV1828" s="11" t="s">
        <v>87</v>
      </c>
      <c r="AW1828" s="11" t="s">
        <v>41</v>
      </c>
      <c r="AX1828" s="11" t="s">
        <v>78</v>
      </c>
      <c r="AY1828" s="243" t="s">
        <v>168</v>
      </c>
    </row>
    <row r="1829" s="12" customFormat="1">
      <c r="B1829" s="244"/>
      <c r="C1829" s="245"/>
      <c r="D1829" s="234" t="s">
        <v>185</v>
      </c>
      <c r="E1829" s="246" t="s">
        <v>22</v>
      </c>
      <c r="F1829" s="247" t="s">
        <v>899</v>
      </c>
      <c r="G1829" s="245"/>
      <c r="H1829" s="246" t="s">
        <v>22</v>
      </c>
      <c r="I1829" s="248"/>
      <c r="J1829" s="245"/>
      <c r="K1829" s="245"/>
      <c r="L1829" s="249"/>
      <c r="M1829" s="250"/>
      <c r="N1829" s="251"/>
      <c r="O1829" s="251"/>
      <c r="P1829" s="251"/>
      <c r="Q1829" s="251"/>
      <c r="R1829" s="251"/>
      <c r="S1829" s="251"/>
      <c r="T1829" s="252"/>
      <c r="AT1829" s="253" t="s">
        <v>185</v>
      </c>
      <c r="AU1829" s="253" t="s">
        <v>87</v>
      </c>
      <c r="AV1829" s="12" t="s">
        <v>24</v>
      </c>
      <c r="AW1829" s="12" t="s">
        <v>41</v>
      </c>
      <c r="AX1829" s="12" t="s">
        <v>78</v>
      </c>
      <c r="AY1829" s="253" t="s">
        <v>168</v>
      </c>
    </row>
    <row r="1830" s="11" customFormat="1">
      <c r="B1830" s="232"/>
      <c r="C1830" s="233"/>
      <c r="D1830" s="234" t="s">
        <v>185</v>
      </c>
      <c r="E1830" s="235" t="s">
        <v>22</v>
      </c>
      <c r="F1830" s="236" t="s">
        <v>3143</v>
      </c>
      <c r="G1830" s="233"/>
      <c r="H1830" s="237">
        <v>5.4000000000000004</v>
      </c>
      <c r="I1830" s="238"/>
      <c r="J1830" s="233"/>
      <c r="K1830" s="233"/>
      <c r="L1830" s="239"/>
      <c r="M1830" s="240"/>
      <c r="N1830" s="241"/>
      <c r="O1830" s="241"/>
      <c r="P1830" s="241"/>
      <c r="Q1830" s="241"/>
      <c r="R1830" s="241"/>
      <c r="S1830" s="241"/>
      <c r="T1830" s="242"/>
      <c r="AT1830" s="243" t="s">
        <v>185</v>
      </c>
      <c r="AU1830" s="243" t="s">
        <v>87</v>
      </c>
      <c r="AV1830" s="11" t="s">
        <v>87</v>
      </c>
      <c r="AW1830" s="11" t="s">
        <v>41</v>
      </c>
      <c r="AX1830" s="11" t="s">
        <v>78</v>
      </c>
      <c r="AY1830" s="243" t="s">
        <v>168</v>
      </c>
    </row>
    <row r="1831" s="12" customFormat="1">
      <c r="B1831" s="244"/>
      <c r="C1831" s="245"/>
      <c r="D1831" s="234" t="s">
        <v>185</v>
      </c>
      <c r="E1831" s="246" t="s">
        <v>22</v>
      </c>
      <c r="F1831" s="247" t="s">
        <v>849</v>
      </c>
      <c r="G1831" s="245"/>
      <c r="H1831" s="246" t="s">
        <v>22</v>
      </c>
      <c r="I1831" s="248"/>
      <c r="J1831" s="245"/>
      <c r="K1831" s="245"/>
      <c r="L1831" s="249"/>
      <c r="M1831" s="250"/>
      <c r="N1831" s="251"/>
      <c r="O1831" s="251"/>
      <c r="P1831" s="251"/>
      <c r="Q1831" s="251"/>
      <c r="R1831" s="251"/>
      <c r="S1831" s="251"/>
      <c r="T1831" s="252"/>
      <c r="AT1831" s="253" t="s">
        <v>185</v>
      </c>
      <c r="AU1831" s="253" t="s">
        <v>87</v>
      </c>
      <c r="AV1831" s="12" t="s">
        <v>24</v>
      </c>
      <c r="AW1831" s="12" t="s">
        <v>41</v>
      </c>
      <c r="AX1831" s="12" t="s">
        <v>78</v>
      </c>
      <c r="AY1831" s="253" t="s">
        <v>168</v>
      </c>
    </row>
    <row r="1832" s="11" customFormat="1">
      <c r="B1832" s="232"/>
      <c r="C1832" s="233"/>
      <c r="D1832" s="234" t="s">
        <v>185</v>
      </c>
      <c r="E1832" s="235" t="s">
        <v>22</v>
      </c>
      <c r="F1832" s="236" t="s">
        <v>3135</v>
      </c>
      <c r="G1832" s="233"/>
      <c r="H1832" s="237">
        <v>5.8250000000000002</v>
      </c>
      <c r="I1832" s="238"/>
      <c r="J1832" s="233"/>
      <c r="K1832" s="233"/>
      <c r="L1832" s="239"/>
      <c r="M1832" s="240"/>
      <c r="N1832" s="241"/>
      <c r="O1832" s="241"/>
      <c r="P1832" s="241"/>
      <c r="Q1832" s="241"/>
      <c r="R1832" s="241"/>
      <c r="S1832" s="241"/>
      <c r="T1832" s="242"/>
      <c r="AT1832" s="243" t="s">
        <v>185</v>
      </c>
      <c r="AU1832" s="243" t="s">
        <v>87</v>
      </c>
      <c r="AV1832" s="11" t="s">
        <v>87</v>
      </c>
      <c r="AW1832" s="11" t="s">
        <v>41</v>
      </c>
      <c r="AX1832" s="11" t="s">
        <v>78</v>
      </c>
      <c r="AY1832" s="243" t="s">
        <v>168</v>
      </c>
    </row>
    <row r="1833" s="12" customFormat="1">
      <c r="B1833" s="244"/>
      <c r="C1833" s="245"/>
      <c r="D1833" s="234" t="s">
        <v>185</v>
      </c>
      <c r="E1833" s="246" t="s">
        <v>22</v>
      </c>
      <c r="F1833" s="247" t="s">
        <v>852</v>
      </c>
      <c r="G1833" s="245"/>
      <c r="H1833" s="246" t="s">
        <v>22</v>
      </c>
      <c r="I1833" s="248"/>
      <c r="J1833" s="245"/>
      <c r="K1833" s="245"/>
      <c r="L1833" s="249"/>
      <c r="M1833" s="250"/>
      <c r="N1833" s="251"/>
      <c r="O1833" s="251"/>
      <c r="P1833" s="251"/>
      <c r="Q1833" s="251"/>
      <c r="R1833" s="251"/>
      <c r="S1833" s="251"/>
      <c r="T1833" s="252"/>
      <c r="AT1833" s="253" t="s">
        <v>185</v>
      </c>
      <c r="AU1833" s="253" t="s">
        <v>87</v>
      </c>
      <c r="AV1833" s="12" t="s">
        <v>24</v>
      </c>
      <c r="AW1833" s="12" t="s">
        <v>41</v>
      </c>
      <c r="AX1833" s="12" t="s">
        <v>78</v>
      </c>
      <c r="AY1833" s="253" t="s">
        <v>168</v>
      </c>
    </row>
    <row r="1834" s="11" customFormat="1">
      <c r="B1834" s="232"/>
      <c r="C1834" s="233"/>
      <c r="D1834" s="234" t="s">
        <v>185</v>
      </c>
      <c r="E1834" s="235" t="s">
        <v>22</v>
      </c>
      <c r="F1834" s="236" t="s">
        <v>3144</v>
      </c>
      <c r="G1834" s="233"/>
      <c r="H1834" s="237">
        <v>5.6500000000000004</v>
      </c>
      <c r="I1834" s="238"/>
      <c r="J1834" s="233"/>
      <c r="K1834" s="233"/>
      <c r="L1834" s="239"/>
      <c r="M1834" s="240"/>
      <c r="N1834" s="241"/>
      <c r="O1834" s="241"/>
      <c r="P1834" s="241"/>
      <c r="Q1834" s="241"/>
      <c r="R1834" s="241"/>
      <c r="S1834" s="241"/>
      <c r="T1834" s="242"/>
      <c r="AT1834" s="243" t="s">
        <v>185</v>
      </c>
      <c r="AU1834" s="243" t="s">
        <v>87</v>
      </c>
      <c r="AV1834" s="11" t="s">
        <v>87</v>
      </c>
      <c r="AW1834" s="11" t="s">
        <v>41</v>
      </c>
      <c r="AX1834" s="11" t="s">
        <v>78</v>
      </c>
      <c r="AY1834" s="243" t="s">
        <v>168</v>
      </c>
    </row>
    <row r="1835" s="12" customFormat="1">
      <c r="B1835" s="244"/>
      <c r="C1835" s="245"/>
      <c r="D1835" s="234" t="s">
        <v>185</v>
      </c>
      <c r="E1835" s="246" t="s">
        <v>22</v>
      </c>
      <c r="F1835" s="247" t="s">
        <v>854</v>
      </c>
      <c r="G1835" s="245"/>
      <c r="H1835" s="246" t="s">
        <v>22</v>
      </c>
      <c r="I1835" s="248"/>
      <c r="J1835" s="245"/>
      <c r="K1835" s="245"/>
      <c r="L1835" s="249"/>
      <c r="M1835" s="250"/>
      <c r="N1835" s="251"/>
      <c r="O1835" s="251"/>
      <c r="P1835" s="251"/>
      <c r="Q1835" s="251"/>
      <c r="R1835" s="251"/>
      <c r="S1835" s="251"/>
      <c r="T1835" s="252"/>
      <c r="AT1835" s="253" t="s">
        <v>185</v>
      </c>
      <c r="AU1835" s="253" t="s">
        <v>87</v>
      </c>
      <c r="AV1835" s="12" t="s">
        <v>24</v>
      </c>
      <c r="AW1835" s="12" t="s">
        <v>41</v>
      </c>
      <c r="AX1835" s="12" t="s">
        <v>78</v>
      </c>
      <c r="AY1835" s="253" t="s">
        <v>168</v>
      </c>
    </row>
    <row r="1836" s="11" customFormat="1">
      <c r="B1836" s="232"/>
      <c r="C1836" s="233"/>
      <c r="D1836" s="234" t="s">
        <v>185</v>
      </c>
      <c r="E1836" s="235" t="s">
        <v>22</v>
      </c>
      <c r="F1836" s="236" t="s">
        <v>3145</v>
      </c>
      <c r="G1836" s="233"/>
      <c r="H1836" s="237">
        <v>5.5</v>
      </c>
      <c r="I1836" s="238"/>
      <c r="J1836" s="233"/>
      <c r="K1836" s="233"/>
      <c r="L1836" s="239"/>
      <c r="M1836" s="240"/>
      <c r="N1836" s="241"/>
      <c r="O1836" s="241"/>
      <c r="P1836" s="241"/>
      <c r="Q1836" s="241"/>
      <c r="R1836" s="241"/>
      <c r="S1836" s="241"/>
      <c r="T1836" s="242"/>
      <c r="AT1836" s="243" t="s">
        <v>185</v>
      </c>
      <c r="AU1836" s="243" t="s">
        <v>87</v>
      </c>
      <c r="AV1836" s="11" t="s">
        <v>87</v>
      </c>
      <c r="AW1836" s="11" t="s">
        <v>41</v>
      </c>
      <c r="AX1836" s="11" t="s">
        <v>78</v>
      </c>
      <c r="AY1836" s="243" t="s">
        <v>168</v>
      </c>
    </row>
    <row r="1837" s="12" customFormat="1">
      <c r="B1837" s="244"/>
      <c r="C1837" s="245"/>
      <c r="D1837" s="234" t="s">
        <v>185</v>
      </c>
      <c r="E1837" s="246" t="s">
        <v>22</v>
      </c>
      <c r="F1837" s="247" t="s">
        <v>856</v>
      </c>
      <c r="G1837" s="245"/>
      <c r="H1837" s="246" t="s">
        <v>22</v>
      </c>
      <c r="I1837" s="248"/>
      <c r="J1837" s="245"/>
      <c r="K1837" s="245"/>
      <c r="L1837" s="249"/>
      <c r="M1837" s="250"/>
      <c r="N1837" s="251"/>
      <c r="O1837" s="251"/>
      <c r="P1837" s="251"/>
      <c r="Q1837" s="251"/>
      <c r="R1837" s="251"/>
      <c r="S1837" s="251"/>
      <c r="T1837" s="252"/>
      <c r="AT1837" s="253" t="s">
        <v>185</v>
      </c>
      <c r="AU1837" s="253" t="s">
        <v>87</v>
      </c>
      <c r="AV1837" s="12" t="s">
        <v>24</v>
      </c>
      <c r="AW1837" s="12" t="s">
        <v>41</v>
      </c>
      <c r="AX1837" s="12" t="s">
        <v>78</v>
      </c>
      <c r="AY1837" s="253" t="s">
        <v>168</v>
      </c>
    </row>
    <row r="1838" s="11" customFormat="1">
      <c r="B1838" s="232"/>
      <c r="C1838" s="233"/>
      <c r="D1838" s="234" t="s">
        <v>185</v>
      </c>
      <c r="E1838" s="235" t="s">
        <v>22</v>
      </c>
      <c r="F1838" s="236" t="s">
        <v>3139</v>
      </c>
      <c r="G1838" s="233"/>
      <c r="H1838" s="237">
        <v>6.0499999999999998</v>
      </c>
      <c r="I1838" s="238"/>
      <c r="J1838" s="233"/>
      <c r="K1838" s="233"/>
      <c r="L1838" s="239"/>
      <c r="M1838" s="240"/>
      <c r="N1838" s="241"/>
      <c r="O1838" s="241"/>
      <c r="P1838" s="241"/>
      <c r="Q1838" s="241"/>
      <c r="R1838" s="241"/>
      <c r="S1838" s="241"/>
      <c r="T1838" s="242"/>
      <c r="AT1838" s="243" t="s">
        <v>185</v>
      </c>
      <c r="AU1838" s="243" t="s">
        <v>87</v>
      </c>
      <c r="AV1838" s="11" t="s">
        <v>87</v>
      </c>
      <c r="AW1838" s="11" t="s">
        <v>41</v>
      </c>
      <c r="AX1838" s="11" t="s">
        <v>78</v>
      </c>
      <c r="AY1838" s="243" t="s">
        <v>168</v>
      </c>
    </row>
    <row r="1839" s="12" customFormat="1">
      <c r="B1839" s="244"/>
      <c r="C1839" s="245"/>
      <c r="D1839" s="234" t="s">
        <v>185</v>
      </c>
      <c r="E1839" s="246" t="s">
        <v>22</v>
      </c>
      <c r="F1839" s="247" t="s">
        <v>858</v>
      </c>
      <c r="G1839" s="245"/>
      <c r="H1839" s="246" t="s">
        <v>22</v>
      </c>
      <c r="I1839" s="248"/>
      <c r="J1839" s="245"/>
      <c r="K1839" s="245"/>
      <c r="L1839" s="249"/>
      <c r="M1839" s="250"/>
      <c r="N1839" s="251"/>
      <c r="O1839" s="251"/>
      <c r="P1839" s="251"/>
      <c r="Q1839" s="251"/>
      <c r="R1839" s="251"/>
      <c r="S1839" s="251"/>
      <c r="T1839" s="252"/>
      <c r="AT1839" s="253" t="s">
        <v>185</v>
      </c>
      <c r="AU1839" s="253" t="s">
        <v>87</v>
      </c>
      <c r="AV1839" s="12" t="s">
        <v>24</v>
      </c>
      <c r="AW1839" s="12" t="s">
        <v>41</v>
      </c>
      <c r="AX1839" s="12" t="s">
        <v>78</v>
      </c>
      <c r="AY1839" s="253" t="s">
        <v>168</v>
      </c>
    </row>
    <row r="1840" s="11" customFormat="1">
      <c r="B1840" s="232"/>
      <c r="C1840" s="233"/>
      <c r="D1840" s="234" t="s">
        <v>185</v>
      </c>
      <c r="E1840" s="235" t="s">
        <v>22</v>
      </c>
      <c r="F1840" s="236" t="s">
        <v>3140</v>
      </c>
      <c r="G1840" s="233"/>
      <c r="H1840" s="237">
        <v>5.5</v>
      </c>
      <c r="I1840" s="238"/>
      <c r="J1840" s="233"/>
      <c r="K1840" s="233"/>
      <c r="L1840" s="239"/>
      <c r="M1840" s="240"/>
      <c r="N1840" s="241"/>
      <c r="O1840" s="241"/>
      <c r="P1840" s="241"/>
      <c r="Q1840" s="241"/>
      <c r="R1840" s="241"/>
      <c r="S1840" s="241"/>
      <c r="T1840" s="242"/>
      <c r="AT1840" s="243" t="s">
        <v>185</v>
      </c>
      <c r="AU1840" s="243" t="s">
        <v>87</v>
      </c>
      <c r="AV1840" s="11" t="s">
        <v>87</v>
      </c>
      <c r="AW1840" s="11" t="s">
        <v>41</v>
      </c>
      <c r="AX1840" s="11" t="s">
        <v>78</v>
      </c>
      <c r="AY1840" s="243" t="s">
        <v>168</v>
      </c>
    </row>
    <row r="1841" s="12" customFormat="1">
      <c r="B1841" s="244"/>
      <c r="C1841" s="245"/>
      <c r="D1841" s="234" t="s">
        <v>185</v>
      </c>
      <c r="E1841" s="246" t="s">
        <v>22</v>
      </c>
      <c r="F1841" s="247" t="s">
        <v>859</v>
      </c>
      <c r="G1841" s="245"/>
      <c r="H1841" s="246" t="s">
        <v>22</v>
      </c>
      <c r="I1841" s="248"/>
      <c r="J1841" s="245"/>
      <c r="K1841" s="245"/>
      <c r="L1841" s="249"/>
      <c r="M1841" s="250"/>
      <c r="N1841" s="251"/>
      <c r="O1841" s="251"/>
      <c r="P1841" s="251"/>
      <c r="Q1841" s="251"/>
      <c r="R1841" s="251"/>
      <c r="S1841" s="251"/>
      <c r="T1841" s="252"/>
      <c r="AT1841" s="253" t="s">
        <v>185</v>
      </c>
      <c r="AU1841" s="253" t="s">
        <v>87</v>
      </c>
      <c r="AV1841" s="12" t="s">
        <v>24</v>
      </c>
      <c r="AW1841" s="12" t="s">
        <v>41</v>
      </c>
      <c r="AX1841" s="12" t="s">
        <v>78</v>
      </c>
      <c r="AY1841" s="253" t="s">
        <v>168</v>
      </c>
    </row>
    <row r="1842" s="11" customFormat="1">
      <c r="B1842" s="232"/>
      <c r="C1842" s="233"/>
      <c r="D1842" s="234" t="s">
        <v>185</v>
      </c>
      <c r="E1842" s="235" t="s">
        <v>22</v>
      </c>
      <c r="F1842" s="236" t="s">
        <v>3146</v>
      </c>
      <c r="G1842" s="233"/>
      <c r="H1842" s="237">
        <v>5.25</v>
      </c>
      <c r="I1842" s="238"/>
      <c r="J1842" s="233"/>
      <c r="K1842" s="233"/>
      <c r="L1842" s="239"/>
      <c r="M1842" s="240"/>
      <c r="N1842" s="241"/>
      <c r="O1842" s="241"/>
      <c r="P1842" s="241"/>
      <c r="Q1842" s="241"/>
      <c r="R1842" s="241"/>
      <c r="S1842" s="241"/>
      <c r="T1842" s="242"/>
      <c r="AT1842" s="243" t="s">
        <v>185</v>
      </c>
      <c r="AU1842" s="243" t="s">
        <v>87</v>
      </c>
      <c r="AV1842" s="11" t="s">
        <v>87</v>
      </c>
      <c r="AW1842" s="11" t="s">
        <v>41</v>
      </c>
      <c r="AX1842" s="11" t="s">
        <v>78</v>
      </c>
      <c r="AY1842" s="243" t="s">
        <v>168</v>
      </c>
    </row>
    <row r="1843" s="12" customFormat="1">
      <c r="B1843" s="244"/>
      <c r="C1843" s="245"/>
      <c r="D1843" s="234" t="s">
        <v>185</v>
      </c>
      <c r="E1843" s="246" t="s">
        <v>22</v>
      </c>
      <c r="F1843" s="247" t="s">
        <v>861</v>
      </c>
      <c r="G1843" s="245"/>
      <c r="H1843" s="246" t="s">
        <v>22</v>
      </c>
      <c r="I1843" s="248"/>
      <c r="J1843" s="245"/>
      <c r="K1843" s="245"/>
      <c r="L1843" s="249"/>
      <c r="M1843" s="250"/>
      <c r="N1843" s="251"/>
      <c r="O1843" s="251"/>
      <c r="P1843" s="251"/>
      <c r="Q1843" s="251"/>
      <c r="R1843" s="251"/>
      <c r="S1843" s="251"/>
      <c r="T1843" s="252"/>
      <c r="AT1843" s="253" t="s">
        <v>185</v>
      </c>
      <c r="AU1843" s="253" t="s">
        <v>87</v>
      </c>
      <c r="AV1843" s="12" t="s">
        <v>24</v>
      </c>
      <c r="AW1843" s="12" t="s">
        <v>41</v>
      </c>
      <c r="AX1843" s="12" t="s">
        <v>78</v>
      </c>
      <c r="AY1843" s="253" t="s">
        <v>168</v>
      </c>
    </row>
    <row r="1844" s="11" customFormat="1">
      <c r="B1844" s="232"/>
      <c r="C1844" s="233"/>
      <c r="D1844" s="234" t="s">
        <v>185</v>
      </c>
      <c r="E1844" s="235" t="s">
        <v>22</v>
      </c>
      <c r="F1844" s="236" t="s">
        <v>3140</v>
      </c>
      <c r="G1844" s="233"/>
      <c r="H1844" s="237">
        <v>5.5</v>
      </c>
      <c r="I1844" s="238"/>
      <c r="J1844" s="233"/>
      <c r="K1844" s="233"/>
      <c r="L1844" s="239"/>
      <c r="M1844" s="240"/>
      <c r="N1844" s="241"/>
      <c r="O1844" s="241"/>
      <c r="P1844" s="241"/>
      <c r="Q1844" s="241"/>
      <c r="R1844" s="241"/>
      <c r="S1844" s="241"/>
      <c r="T1844" s="242"/>
      <c r="AT1844" s="243" t="s">
        <v>185</v>
      </c>
      <c r="AU1844" s="243" t="s">
        <v>87</v>
      </c>
      <c r="AV1844" s="11" t="s">
        <v>87</v>
      </c>
      <c r="AW1844" s="11" t="s">
        <v>41</v>
      </c>
      <c r="AX1844" s="11" t="s">
        <v>78</v>
      </c>
      <c r="AY1844" s="243" t="s">
        <v>168</v>
      </c>
    </row>
    <row r="1845" s="12" customFormat="1">
      <c r="B1845" s="244"/>
      <c r="C1845" s="245"/>
      <c r="D1845" s="234" t="s">
        <v>185</v>
      </c>
      <c r="E1845" s="246" t="s">
        <v>22</v>
      </c>
      <c r="F1845" s="247" t="s">
        <v>863</v>
      </c>
      <c r="G1845" s="245"/>
      <c r="H1845" s="246" t="s">
        <v>22</v>
      </c>
      <c r="I1845" s="248"/>
      <c r="J1845" s="245"/>
      <c r="K1845" s="245"/>
      <c r="L1845" s="249"/>
      <c r="M1845" s="250"/>
      <c r="N1845" s="251"/>
      <c r="O1845" s="251"/>
      <c r="P1845" s="251"/>
      <c r="Q1845" s="251"/>
      <c r="R1845" s="251"/>
      <c r="S1845" s="251"/>
      <c r="T1845" s="252"/>
      <c r="AT1845" s="253" t="s">
        <v>185</v>
      </c>
      <c r="AU1845" s="253" t="s">
        <v>87</v>
      </c>
      <c r="AV1845" s="12" t="s">
        <v>24</v>
      </c>
      <c r="AW1845" s="12" t="s">
        <v>41</v>
      </c>
      <c r="AX1845" s="12" t="s">
        <v>78</v>
      </c>
      <c r="AY1845" s="253" t="s">
        <v>168</v>
      </c>
    </row>
    <row r="1846" s="11" customFormat="1">
      <c r="B1846" s="232"/>
      <c r="C1846" s="233"/>
      <c r="D1846" s="234" t="s">
        <v>185</v>
      </c>
      <c r="E1846" s="235" t="s">
        <v>22</v>
      </c>
      <c r="F1846" s="236" t="s">
        <v>3142</v>
      </c>
      <c r="G1846" s="233"/>
      <c r="H1846" s="237">
        <v>9.3000000000000007</v>
      </c>
      <c r="I1846" s="238"/>
      <c r="J1846" s="233"/>
      <c r="K1846" s="233"/>
      <c r="L1846" s="239"/>
      <c r="M1846" s="240"/>
      <c r="N1846" s="241"/>
      <c r="O1846" s="241"/>
      <c r="P1846" s="241"/>
      <c r="Q1846" s="241"/>
      <c r="R1846" s="241"/>
      <c r="S1846" s="241"/>
      <c r="T1846" s="242"/>
      <c r="AT1846" s="243" t="s">
        <v>185</v>
      </c>
      <c r="AU1846" s="243" t="s">
        <v>87</v>
      </c>
      <c r="AV1846" s="11" t="s">
        <v>87</v>
      </c>
      <c r="AW1846" s="11" t="s">
        <v>41</v>
      </c>
      <c r="AX1846" s="11" t="s">
        <v>78</v>
      </c>
      <c r="AY1846" s="243" t="s">
        <v>168</v>
      </c>
    </row>
    <row r="1847" s="12" customFormat="1">
      <c r="B1847" s="244"/>
      <c r="C1847" s="245"/>
      <c r="D1847" s="234" t="s">
        <v>185</v>
      </c>
      <c r="E1847" s="246" t="s">
        <v>22</v>
      </c>
      <c r="F1847" s="247" t="s">
        <v>417</v>
      </c>
      <c r="G1847" s="245"/>
      <c r="H1847" s="246" t="s">
        <v>22</v>
      </c>
      <c r="I1847" s="248"/>
      <c r="J1847" s="245"/>
      <c r="K1847" s="245"/>
      <c r="L1847" s="249"/>
      <c r="M1847" s="250"/>
      <c r="N1847" s="251"/>
      <c r="O1847" s="251"/>
      <c r="P1847" s="251"/>
      <c r="Q1847" s="251"/>
      <c r="R1847" s="251"/>
      <c r="S1847" s="251"/>
      <c r="T1847" s="252"/>
      <c r="AT1847" s="253" t="s">
        <v>185</v>
      </c>
      <c r="AU1847" s="253" t="s">
        <v>87</v>
      </c>
      <c r="AV1847" s="12" t="s">
        <v>24</v>
      </c>
      <c r="AW1847" s="12" t="s">
        <v>41</v>
      </c>
      <c r="AX1847" s="12" t="s">
        <v>78</v>
      </c>
      <c r="AY1847" s="253" t="s">
        <v>168</v>
      </c>
    </row>
    <row r="1848" s="12" customFormat="1">
      <c r="B1848" s="244"/>
      <c r="C1848" s="245"/>
      <c r="D1848" s="234" t="s">
        <v>185</v>
      </c>
      <c r="E1848" s="246" t="s">
        <v>22</v>
      </c>
      <c r="F1848" s="247" t="s">
        <v>903</v>
      </c>
      <c r="G1848" s="245"/>
      <c r="H1848" s="246" t="s">
        <v>22</v>
      </c>
      <c r="I1848" s="248"/>
      <c r="J1848" s="245"/>
      <c r="K1848" s="245"/>
      <c r="L1848" s="249"/>
      <c r="M1848" s="250"/>
      <c r="N1848" s="251"/>
      <c r="O1848" s="251"/>
      <c r="P1848" s="251"/>
      <c r="Q1848" s="251"/>
      <c r="R1848" s="251"/>
      <c r="S1848" s="251"/>
      <c r="T1848" s="252"/>
      <c r="AT1848" s="253" t="s">
        <v>185</v>
      </c>
      <c r="AU1848" s="253" t="s">
        <v>87</v>
      </c>
      <c r="AV1848" s="12" t="s">
        <v>24</v>
      </c>
      <c r="AW1848" s="12" t="s">
        <v>41</v>
      </c>
      <c r="AX1848" s="12" t="s">
        <v>78</v>
      </c>
      <c r="AY1848" s="253" t="s">
        <v>168</v>
      </c>
    </row>
    <row r="1849" s="11" customFormat="1">
      <c r="B1849" s="232"/>
      <c r="C1849" s="233"/>
      <c r="D1849" s="234" t="s">
        <v>185</v>
      </c>
      <c r="E1849" s="235" t="s">
        <v>22</v>
      </c>
      <c r="F1849" s="236" t="s">
        <v>3133</v>
      </c>
      <c r="G1849" s="233"/>
      <c r="H1849" s="237">
        <v>5.7999999999999998</v>
      </c>
      <c r="I1849" s="238"/>
      <c r="J1849" s="233"/>
      <c r="K1849" s="233"/>
      <c r="L1849" s="239"/>
      <c r="M1849" s="240"/>
      <c r="N1849" s="241"/>
      <c r="O1849" s="241"/>
      <c r="P1849" s="241"/>
      <c r="Q1849" s="241"/>
      <c r="R1849" s="241"/>
      <c r="S1849" s="241"/>
      <c r="T1849" s="242"/>
      <c r="AT1849" s="243" t="s">
        <v>185</v>
      </c>
      <c r="AU1849" s="243" t="s">
        <v>87</v>
      </c>
      <c r="AV1849" s="11" t="s">
        <v>87</v>
      </c>
      <c r="AW1849" s="11" t="s">
        <v>41</v>
      </c>
      <c r="AX1849" s="11" t="s">
        <v>78</v>
      </c>
      <c r="AY1849" s="243" t="s">
        <v>168</v>
      </c>
    </row>
    <row r="1850" s="12" customFormat="1">
      <c r="B1850" s="244"/>
      <c r="C1850" s="245"/>
      <c r="D1850" s="234" t="s">
        <v>185</v>
      </c>
      <c r="E1850" s="246" t="s">
        <v>22</v>
      </c>
      <c r="F1850" s="247" t="s">
        <v>904</v>
      </c>
      <c r="G1850" s="245"/>
      <c r="H1850" s="246" t="s">
        <v>22</v>
      </c>
      <c r="I1850" s="248"/>
      <c r="J1850" s="245"/>
      <c r="K1850" s="245"/>
      <c r="L1850" s="249"/>
      <c r="M1850" s="250"/>
      <c r="N1850" s="251"/>
      <c r="O1850" s="251"/>
      <c r="P1850" s="251"/>
      <c r="Q1850" s="251"/>
      <c r="R1850" s="251"/>
      <c r="S1850" s="251"/>
      <c r="T1850" s="252"/>
      <c r="AT1850" s="253" t="s">
        <v>185</v>
      </c>
      <c r="AU1850" s="253" t="s">
        <v>87</v>
      </c>
      <c r="AV1850" s="12" t="s">
        <v>24</v>
      </c>
      <c r="AW1850" s="12" t="s">
        <v>41</v>
      </c>
      <c r="AX1850" s="12" t="s">
        <v>78</v>
      </c>
      <c r="AY1850" s="253" t="s">
        <v>168</v>
      </c>
    </row>
    <row r="1851" s="11" customFormat="1">
      <c r="B1851" s="232"/>
      <c r="C1851" s="233"/>
      <c r="D1851" s="234" t="s">
        <v>185</v>
      </c>
      <c r="E1851" s="235" t="s">
        <v>22</v>
      </c>
      <c r="F1851" s="236" t="s">
        <v>3143</v>
      </c>
      <c r="G1851" s="233"/>
      <c r="H1851" s="237">
        <v>5.4000000000000004</v>
      </c>
      <c r="I1851" s="238"/>
      <c r="J1851" s="233"/>
      <c r="K1851" s="233"/>
      <c r="L1851" s="239"/>
      <c r="M1851" s="240"/>
      <c r="N1851" s="241"/>
      <c r="O1851" s="241"/>
      <c r="P1851" s="241"/>
      <c r="Q1851" s="241"/>
      <c r="R1851" s="241"/>
      <c r="S1851" s="241"/>
      <c r="T1851" s="242"/>
      <c r="AT1851" s="243" t="s">
        <v>185</v>
      </c>
      <c r="AU1851" s="243" t="s">
        <v>87</v>
      </c>
      <c r="AV1851" s="11" t="s">
        <v>87</v>
      </c>
      <c r="AW1851" s="11" t="s">
        <v>41</v>
      </c>
      <c r="AX1851" s="11" t="s">
        <v>78</v>
      </c>
      <c r="AY1851" s="243" t="s">
        <v>168</v>
      </c>
    </row>
    <row r="1852" s="12" customFormat="1">
      <c r="B1852" s="244"/>
      <c r="C1852" s="245"/>
      <c r="D1852" s="234" t="s">
        <v>185</v>
      </c>
      <c r="E1852" s="246" t="s">
        <v>22</v>
      </c>
      <c r="F1852" s="247" t="s">
        <v>873</v>
      </c>
      <c r="G1852" s="245"/>
      <c r="H1852" s="246" t="s">
        <v>22</v>
      </c>
      <c r="I1852" s="248"/>
      <c r="J1852" s="245"/>
      <c r="K1852" s="245"/>
      <c r="L1852" s="249"/>
      <c r="M1852" s="250"/>
      <c r="N1852" s="251"/>
      <c r="O1852" s="251"/>
      <c r="P1852" s="251"/>
      <c r="Q1852" s="251"/>
      <c r="R1852" s="251"/>
      <c r="S1852" s="251"/>
      <c r="T1852" s="252"/>
      <c r="AT1852" s="253" t="s">
        <v>185</v>
      </c>
      <c r="AU1852" s="253" t="s">
        <v>87</v>
      </c>
      <c r="AV1852" s="12" t="s">
        <v>24</v>
      </c>
      <c r="AW1852" s="12" t="s">
        <v>41</v>
      </c>
      <c r="AX1852" s="12" t="s">
        <v>78</v>
      </c>
      <c r="AY1852" s="253" t="s">
        <v>168</v>
      </c>
    </row>
    <row r="1853" s="11" customFormat="1">
      <c r="B1853" s="232"/>
      <c r="C1853" s="233"/>
      <c r="D1853" s="234" t="s">
        <v>185</v>
      </c>
      <c r="E1853" s="235" t="s">
        <v>22</v>
      </c>
      <c r="F1853" s="236" t="s">
        <v>3120</v>
      </c>
      <c r="G1853" s="233"/>
      <c r="H1853" s="237">
        <v>3.6499999999999999</v>
      </c>
      <c r="I1853" s="238"/>
      <c r="J1853" s="233"/>
      <c r="K1853" s="233"/>
      <c r="L1853" s="239"/>
      <c r="M1853" s="240"/>
      <c r="N1853" s="241"/>
      <c r="O1853" s="241"/>
      <c r="P1853" s="241"/>
      <c r="Q1853" s="241"/>
      <c r="R1853" s="241"/>
      <c r="S1853" s="241"/>
      <c r="T1853" s="242"/>
      <c r="AT1853" s="243" t="s">
        <v>185</v>
      </c>
      <c r="AU1853" s="243" t="s">
        <v>87</v>
      </c>
      <c r="AV1853" s="11" t="s">
        <v>87</v>
      </c>
      <c r="AW1853" s="11" t="s">
        <v>41</v>
      </c>
      <c r="AX1853" s="11" t="s">
        <v>78</v>
      </c>
      <c r="AY1853" s="243" t="s">
        <v>168</v>
      </c>
    </row>
    <row r="1854" s="12" customFormat="1">
      <c r="B1854" s="244"/>
      <c r="C1854" s="245"/>
      <c r="D1854" s="234" t="s">
        <v>185</v>
      </c>
      <c r="E1854" s="246" t="s">
        <v>22</v>
      </c>
      <c r="F1854" s="247" t="s">
        <v>877</v>
      </c>
      <c r="G1854" s="245"/>
      <c r="H1854" s="246" t="s">
        <v>22</v>
      </c>
      <c r="I1854" s="248"/>
      <c r="J1854" s="245"/>
      <c r="K1854" s="245"/>
      <c r="L1854" s="249"/>
      <c r="M1854" s="250"/>
      <c r="N1854" s="251"/>
      <c r="O1854" s="251"/>
      <c r="P1854" s="251"/>
      <c r="Q1854" s="251"/>
      <c r="R1854" s="251"/>
      <c r="S1854" s="251"/>
      <c r="T1854" s="252"/>
      <c r="AT1854" s="253" t="s">
        <v>185</v>
      </c>
      <c r="AU1854" s="253" t="s">
        <v>87</v>
      </c>
      <c r="AV1854" s="12" t="s">
        <v>24</v>
      </c>
      <c r="AW1854" s="12" t="s">
        <v>41</v>
      </c>
      <c r="AX1854" s="12" t="s">
        <v>78</v>
      </c>
      <c r="AY1854" s="253" t="s">
        <v>168</v>
      </c>
    </row>
    <row r="1855" s="11" customFormat="1">
      <c r="B1855" s="232"/>
      <c r="C1855" s="233"/>
      <c r="D1855" s="234" t="s">
        <v>185</v>
      </c>
      <c r="E1855" s="235" t="s">
        <v>22</v>
      </c>
      <c r="F1855" s="236" t="s">
        <v>3147</v>
      </c>
      <c r="G1855" s="233"/>
      <c r="H1855" s="237">
        <v>8.25</v>
      </c>
      <c r="I1855" s="238"/>
      <c r="J1855" s="233"/>
      <c r="K1855" s="233"/>
      <c r="L1855" s="239"/>
      <c r="M1855" s="240"/>
      <c r="N1855" s="241"/>
      <c r="O1855" s="241"/>
      <c r="P1855" s="241"/>
      <c r="Q1855" s="241"/>
      <c r="R1855" s="241"/>
      <c r="S1855" s="241"/>
      <c r="T1855" s="242"/>
      <c r="AT1855" s="243" t="s">
        <v>185</v>
      </c>
      <c r="AU1855" s="243" t="s">
        <v>87</v>
      </c>
      <c r="AV1855" s="11" t="s">
        <v>87</v>
      </c>
      <c r="AW1855" s="11" t="s">
        <v>41</v>
      </c>
      <c r="AX1855" s="11" t="s">
        <v>78</v>
      </c>
      <c r="AY1855" s="243" t="s">
        <v>168</v>
      </c>
    </row>
    <row r="1856" s="12" customFormat="1">
      <c r="B1856" s="244"/>
      <c r="C1856" s="245"/>
      <c r="D1856" s="234" t="s">
        <v>185</v>
      </c>
      <c r="E1856" s="246" t="s">
        <v>22</v>
      </c>
      <c r="F1856" s="247" t="s">
        <v>878</v>
      </c>
      <c r="G1856" s="245"/>
      <c r="H1856" s="246" t="s">
        <v>22</v>
      </c>
      <c r="I1856" s="248"/>
      <c r="J1856" s="245"/>
      <c r="K1856" s="245"/>
      <c r="L1856" s="249"/>
      <c r="M1856" s="250"/>
      <c r="N1856" s="251"/>
      <c r="O1856" s="251"/>
      <c r="P1856" s="251"/>
      <c r="Q1856" s="251"/>
      <c r="R1856" s="251"/>
      <c r="S1856" s="251"/>
      <c r="T1856" s="252"/>
      <c r="AT1856" s="253" t="s">
        <v>185</v>
      </c>
      <c r="AU1856" s="253" t="s">
        <v>87</v>
      </c>
      <c r="AV1856" s="12" t="s">
        <v>24</v>
      </c>
      <c r="AW1856" s="12" t="s">
        <v>41</v>
      </c>
      <c r="AX1856" s="12" t="s">
        <v>78</v>
      </c>
      <c r="AY1856" s="253" t="s">
        <v>168</v>
      </c>
    </row>
    <row r="1857" s="11" customFormat="1">
      <c r="B1857" s="232"/>
      <c r="C1857" s="233"/>
      <c r="D1857" s="234" t="s">
        <v>185</v>
      </c>
      <c r="E1857" s="235" t="s">
        <v>22</v>
      </c>
      <c r="F1857" s="236" t="s">
        <v>3140</v>
      </c>
      <c r="G1857" s="233"/>
      <c r="H1857" s="237">
        <v>5.5</v>
      </c>
      <c r="I1857" s="238"/>
      <c r="J1857" s="233"/>
      <c r="K1857" s="233"/>
      <c r="L1857" s="239"/>
      <c r="M1857" s="240"/>
      <c r="N1857" s="241"/>
      <c r="O1857" s="241"/>
      <c r="P1857" s="241"/>
      <c r="Q1857" s="241"/>
      <c r="R1857" s="241"/>
      <c r="S1857" s="241"/>
      <c r="T1857" s="242"/>
      <c r="AT1857" s="243" t="s">
        <v>185</v>
      </c>
      <c r="AU1857" s="243" t="s">
        <v>87</v>
      </c>
      <c r="AV1857" s="11" t="s">
        <v>87</v>
      </c>
      <c r="AW1857" s="11" t="s">
        <v>41</v>
      </c>
      <c r="AX1857" s="11" t="s">
        <v>78</v>
      </c>
      <c r="AY1857" s="243" t="s">
        <v>168</v>
      </c>
    </row>
    <row r="1858" s="12" customFormat="1">
      <c r="B1858" s="244"/>
      <c r="C1858" s="245"/>
      <c r="D1858" s="234" t="s">
        <v>185</v>
      </c>
      <c r="E1858" s="246" t="s">
        <v>22</v>
      </c>
      <c r="F1858" s="247" t="s">
        <v>879</v>
      </c>
      <c r="G1858" s="245"/>
      <c r="H1858" s="246" t="s">
        <v>22</v>
      </c>
      <c r="I1858" s="248"/>
      <c r="J1858" s="245"/>
      <c r="K1858" s="245"/>
      <c r="L1858" s="249"/>
      <c r="M1858" s="250"/>
      <c r="N1858" s="251"/>
      <c r="O1858" s="251"/>
      <c r="P1858" s="251"/>
      <c r="Q1858" s="251"/>
      <c r="R1858" s="251"/>
      <c r="S1858" s="251"/>
      <c r="T1858" s="252"/>
      <c r="AT1858" s="253" t="s">
        <v>185</v>
      </c>
      <c r="AU1858" s="253" t="s">
        <v>87</v>
      </c>
      <c r="AV1858" s="12" t="s">
        <v>24</v>
      </c>
      <c r="AW1858" s="12" t="s">
        <v>41</v>
      </c>
      <c r="AX1858" s="12" t="s">
        <v>78</v>
      </c>
      <c r="AY1858" s="253" t="s">
        <v>168</v>
      </c>
    </row>
    <row r="1859" s="11" customFormat="1">
      <c r="B1859" s="232"/>
      <c r="C1859" s="233"/>
      <c r="D1859" s="234" t="s">
        <v>185</v>
      </c>
      <c r="E1859" s="235" t="s">
        <v>22</v>
      </c>
      <c r="F1859" s="236" t="s">
        <v>3112</v>
      </c>
      <c r="G1859" s="233"/>
      <c r="H1859" s="237">
        <v>12.1</v>
      </c>
      <c r="I1859" s="238"/>
      <c r="J1859" s="233"/>
      <c r="K1859" s="233"/>
      <c r="L1859" s="239"/>
      <c r="M1859" s="240"/>
      <c r="N1859" s="241"/>
      <c r="O1859" s="241"/>
      <c r="P1859" s="241"/>
      <c r="Q1859" s="241"/>
      <c r="R1859" s="241"/>
      <c r="S1859" s="241"/>
      <c r="T1859" s="242"/>
      <c r="AT1859" s="243" t="s">
        <v>185</v>
      </c>
      <c r="AU1859" s="243" t="s">
        <v>87</v>
      </c>
      <c r="AV1859" s="11" t="s">
        <v>87</v>
      </c>
      <c r="AW1859" s="11" t="s">
        <v>41</v>
      </c>
      <c r="AX1859" s="11" t="s">
        <v>78</v>
      </c>
      <c r="AY1859" s="243" t="s">
        <v>168</v>
      </c>
    </row>
    <row r="1860" s="12" customFormat="1">
      <c r="B1860" s="244"/>
      <c r="C1860" s="245"/>
      <c r="D1860" s="234" t="s">
        <v>185</v>
      </c>
      <c r="E1860" s="246" t="s">
        <v>22</v>
      </c>
      <c r="F1860" s="247" t="s">
        <v>881</v>
      </c>
      <c r="G1860" s="245"/>
      <c r="H1860" s="246" t="s">
        <v>22</v>
      </c>
      <c r="I1860" s="248"/>
      <c r="J1860" s="245"/>
      <c r="K1860" s="245"/>
      <c r="L1860" s="249"/>
      <c r="M1860" s="250"/>
      <c r="N1860" s="251"/>
      <c r="O1860" s="251"/>
      <c r="P1860" s="251"/>
      <c r="Q1860" s="251"/>
      <c r="R1860" s="251"/>
      <c r="S1860" s="251"/>
      <c r="T1860" s="252"/>
      <c r="AT1860" s="253" t="s">
        <v>185</v>
      </c>
      <c r="AU1860" s="253" t="s">
        <v>87</v>
      </c>
      <c r="AV1860" s="12" t="s">
        <v>24</v>
      </c>
      <c r="AW1860" s="12" t="s">
        <v>41</v>
      </c>
      <c r="AX1860" s="12" t="s">
        <v>78</v>
      </c>
      <c r="AY1860" s="253" t="s">
        <v>168</v>
      </c>
    </row>
    <row r="1861" s="11" customFormat="1">
      <c r="B1861" s="232"/>
      <c r="C1861" s="233"/>
      <c r="D1861" s="234" t="s">
        <v>185</v>
      </c>
      <c r="E1861" s="235" t="s">
        <v>22</v>
      </c>
      <c r="F1861" s="236" t="s">
        <v>3140</v>
      </c>
      <c r="G1861" s="233"/>
      <c r="H1861" s="237">
        <v>5.5</v>
      </c>
      <c r="I1861" s="238"/>
      <c r="J1861" s="233"/>
      <c r="K1861" s="233"/>
      <c r="L1861" s="239"/>
      <c r="M1861" s="240"/>
      <c r="N1861" s="241"/>
      <c r="O1861" s="241"/>
      <c r="P1861" s="241"/>
      <c r="Q1861" s="241"/>
      <c r="R1861" s="241"/>
      <c r="S1861" s="241"/>
      <c r="T1861" s="242"/>
      <c r="AT1861" s="243" t="s">
        <v>185</v>
      </c>
      <c r="AU1861" s="243" t="s">
        <v>87</v>
      </c>
      <c r="AV1861" s="11" t="s">
        <v>87</v>
      </c>
      <c r="AW1861" s="11" t="s">
        <v>41</v>
      </c>
      <c r="AX1861" s="11" t="s">
        <v>78</v>
      </c>
      <c r="AY1861" s="243" t="s">
        <v>168</v>
      </c>
    </row>
    <row r="1862" s="12" customFormat="1">
      <c r="B1862" s="244"/>
      <c r="C1862" s="245"/>
      <c r="D1862" s="234" t="s">
        <v>185</v>
      </c>
      <c r="E1862" s="246" t="s">
        <v>22</v>
      </c>
      <c r="F1862" s="247" t="s">
        <v>882</v>
      </c>
      <c r="G1862" s="245"/>
      <c r="H1862" s="246" t="s">
        <v>22</v>
      </c>
      <c r="I1862" s="248"/>
      <c r="J1862" s="245"/>
      <c r="K1862" s="245"/>
      <c r="L1862" s="249"/>
      <c r="M1862" s="250"/>
      <c r="N1862" s="251"/>
      <c r="O1862" s="251"/>
      <c r="P1862" s="251"/>
      <c r="Q1862" s="251"/>
      <c r="R1862" s="251"/>
      <c r="S1862" s="251"/>
      <c r="T1862" s="252"/>
      <c r="AT1862" s="253" t="s">
        <v>185</v>
      </c>
      <c r="AU1862" s="253" t="s">
        <v>87</v>
      </c>
      <c r="AV1862" s="12" t="s">
        <v>24</v>
      </c>
      <c r="AW1862" s="12" t="s">
        <v>41</v>
      </c>
      <c r="AX1862" s="12" t="s">
        <v>78</v>
      </c>
      <c r="AY1862" s="253" t="s">
        <v>168</v>
      </c>
    </row>
    <row r="1863" s="11" customFormat="1">
      <c r="B1863" s="232"/>
      <c r="C1863" s="233"/>
      <c r="D1863" s="234" t="s">
        <v>185</v>
      </c>
      <c r="E1863" s="235" t="s">
        <v>22</v>
      </c>
      <c r="F1863" s="236" t="s">
        <v>3146</v>
      </c>
      <c r="G1863" s="233"/>
      <c r="H1863" s="237">
        <v>5.25</v>
      </c>
      <c r="I1863" s="238"/>
      <c r="J1863" s="233"/>
      <c r="K1863" s="233"/>
      <c r="L1863" s="239"/>
      <c r="M1863" s="240"/>
      <c r="N1863" s="241"/>
      <c r="O1863" s="241"/>
      <c r="P1863" s="241"/>
      <c r="Q1863" s="241"/>
      <c r="R1863" s="241"/>
      <c r="S1863" s="241"/>
      <c r="T1863" s="242"/>
      <c r="AT1863" s="243" t="s">
        <v>185</v>
      </c>
      <c r="AU1863" s="243" t="s">
        <v>87</v>
      </c>
      <c r="AV1863" s="11" t="s">
        <v>87</v>
      </c>
      <c r="AW1863" s="11" t="s">
        <v>41</v>
      </c>
      <c r="AX1863" s="11" t="s">
        <v>78</v>
      </c>
      <c r="AY1863" s="243" t="s">
        <v>168</v>
      </c>
    </row>
    <row r="1864" s="12" customFormat="1">
      <c r="B1864" s="244"/>
      <c r="C1864" s="245"/>
      <c r="D1864" s="234" t="s">
        <v>185</v>
      </c>
      <c r="E1864" s="246" t="s">
        <v>22</v>
      </c>
      <c r="F1864" s="247" t="s">
        <v>883</v>
      </c>
      <c r="G1864" s="245"/>
      <c r="H1864" s="246" t="s">
        <v>22</v>
      </c>
      <c r="I1864" s="248"/>
      <c r="J1864" s="245"/>
      <c r="K1864" s="245"/>
      <c r="L1864" s="249"/>
      <c r="M1864" s="250"/>
      <c r="N1864" s="251"/>
      <c r="O1864" s="251"/>
      <c r="P1864" s="251"/>
      <c r="Q1864" s="251"/>
      <c r="R1864" s="251"/>
      <c r="S1864" s="251"/>
      <c r="T1864" s="252"/>
      <c r="AT1864" s="253" t="s">
        <v>185</v>
      </c>
      <c r="AU1864" s="253" t="s">
        <v>87</v>
      </c>
      <c r="AV1864" s="12" t="s">
        <v>24</v>
      </c>
      <c r="AW1864" s="12" t="s">
        <v>41</v>
      </c>
      <c r="AX1864" s="12" t="s">
        <v>78</v>
      </c>
      <c r="AY1864" s="253" t="s">
        <v>168</v>
      </c>
    </row>
    <row r="1865" s="11" customFormat="1">
      <c r="B1865" s="232"/>
      <c r="C1865" s="233"/>
      <c r="D1865" s="234" t="s">
        <v>185</v>
      </c>
      <c r="E1865" s="235" t="s">
        <v>22</v>
      </c>
      <c r="F1865" s="236" t="s">
        <v>3145</v>
      </c>
      <c r="G1865" s="233"/>
      <c r="H1865" s="237">
        <v>5.5</v>
      </c>
      <c r="I1865" s="238"/>
      <c r="J1865" s="233"/>
      <c r="K1865" s="233"/>
      <c r="L1865" s="239"/>
      <c r="M1865" s="240"/>
      <c r="N1865" s="241"/>
      <c r="O1865" s="241"/>
      <c r="P1865" s="241"/>
      <c r="Q1865" s="241"/>
      <c r="R1865" s="241"/>
      <c r="S1865" s="241"/>
      <c r="T1865" s="242"/>
      <c r="AT1865" s="243" t="s">
        <v>185</v>
      </c>
      <c r="AU1865" s="243" t="s">
        <v>87</v>
      </c>
      <c r="AV1865" s="11" t="s">
        <v>87</v>
      </c>
      <c r="AW1865" s="11" t="s">
        <v>41</v>
      </c>
      <c r="AX1865" s="11" t="s">
        <v>78</v>
      </c>
      <c r="AY1865" s="243" t="s">
        <v>168</v>
      </c>
    </row>
    <row r="1866" s="12" customFormat="1">
      <c r="B1866" s="244"/>
      <c r="C1866" s="245"/>
      <c r="D1866" s="234" t="s">
        <v>185</v>
      </c>
      <c r="E1866" s="246" t="s">
        <v>22</v>
      </c>
      <c r="F1866" s="247" t="s">
        <v>884</v>
      </c>
      <c r="G1866" s="245"/>
      <c r="H1866" s="246" t="s">
        <v>22</v>
      </c>
      <c r="I1866" s="248"/>
      <c r="J1866" s="245"/>
      <c r="K1866" s="245"/>
      <c r="L1866" s="249"/>
      <c r="M1866" s="250"/>
      <c r="N1866" s="251"/>
      <c r="O1866" s="251"/>
      <c r="P1866" s="251"/>
      <c r="Q1866" s="251"/>
      <c r="R1866" s="251"/>
      <c r="S1866" s="251"/>
      <c r="T1866" s="252"/>
      <c r="AT1866" s="253" t="s">
        <v>185</v>
      </c>
      <c r="AU1866" s="253" t="s">
        <v>87</v>
      </c>
      <c r="AV1866" s="12" t="s">
        <v>24</v>
      </c>
      <c r="AW1866" s="12" t="s">
        <v>41</v>
      </c>
      <c r="AX1866" s="12" t="s">
        <v>78</v>
      </c>
      <c r="AY1866" s="253" t="s">
        <v>168</v>
      </c>
    </row>
    <row r="1867" s="11" customFormat="1">
      <c r="B1867" s="232"/>
      <c r="C1867" s="233"/>
      <c r="D1867" s="234" t="s">
        <v>185</v>
      </c>
      <c r="E1867" s="235" t="s">
        <v>22</v>
      </c>
      <c r="F1867" s="236" t="s">
        <v>3142</v>
      </c>
      <c r="G1867" s="233"/>
      <c r="H1867" s="237">
        <v>9.3000000000000007</v>
      </c>
      <c r="I1867" s="238"/>
      <c r="J1867" s="233"/>
      <c r="K1867" s="233"/>
      <c r="L1867" s="239"/>
      <c r="M1867" s="240"/>
      <c r="N1867" s="241"/>
      <c r="O1867" s="241"/>
      <c r="P1867" s="241"/>
      <c r="Q1867" s="241"/>
      <c r="R1867" s="241"/>
      <c r="S1867" s="241"/>
      <c r="T1867" s="242"/>
      <c r="AT1867" s="243" t="s">
        <v>185</v>
      </c>
      <c r="AU1867" s="243" t="s">
        <v>87</v>
      </c>
      <c r="AV1867" s="11" t="s">
        <v>87</v>
      </c>
      <c r="AW1867" s="11" t="s">
        <v>41</v>
      </c>
      <c r="AX1867" s="11" t="s">
        <v>78</v>
      </c>
      <c r="AY1867" s="243" t="s">
        <v>168</v>
      </c>
    </row>
    <row r="1868" s="11" customFormat="1">
      <c r="B1868" s="232"/>
      <c r="C1868" s="233"/>
      <c r="D1868" s="234" t="s">
        <v>185</v>
      </c>
      <c r="E1868" s="233"/>
      <c r="F1868" s="236" t="s">
        <v>3148</v>
      </c>
      <c r="G1868" s="233"/>
      <c r="H1868" s="237">
        <v>204.40899999999999</v>
      </c>
      <c r="I1868" s="238"/>
      <c r="J1868" s="233"/>
      <c r="K1868" s="233"/>
      <c r="L1868" s="239"/>
      <c r="M1868" s="240"/>
      <c r="N1868" s="241"/>
      <c r="O1868" s="241"/>
      <c r="P1868" s="241"/>
      <c r="Q1868" s="241"/>
      <c r="R1868" s="241"/>
      <c r="S1868" s="241"/>
      <c r="T1868" s="242"/>
      <c r="AT1868" s="243" t="s">
        <v>185</v>
      </c>
      <c r="AU1868" s="243" t="s">
        <v>87</v>
      </c>
      <c r="AV1868" s="11" t="s">
        <v>87</v>
      </c>
      <c r="AW1868" s="11" t="s">
        <v>6</v>
      </c>
      <c r="AX1868" s="11" t="s">
        <v>24</v>
      </c>
      <c r="AY1868" s="243" t="s">
        <v>168</v>
      </c>
    </row>
    <row r="1869" s="1" customFormat="1" ht="16.5" customHeight="1">
      <c r="B1869" s="45"/>
      <c r="C1869" s="220" t="s">
        <v>3149</v>
      </c>
      <c r="D1869" s="220" t="s">
        <v>170</v>
      </c>
      <c r="E1869" s="221" t="s">
        <v>3150</v>
      </c>
      <c r="F1869" s="222" t="s">
        <v>3151</v>
      </c>
      <c r="G1869" s="223" t="s">
        <v>247</v>
      </c>
      <c r="H1869" s="224">
        <v>304.39999999999998</v>
      </c>
      <c r="I1869" s="225"/>
      <c r="J1869" s="226">
        <f>ROUND(I1869*H1869,2)</f>
        <v>0</v>
      </c>
      <c r="K1869" s="222" t="s">
        <v>174</v>
      </c>
      <c r="L1869" s="71"/>
      <c r="M1869" s="227" t="s">
        <v>22</v>
      </c>
      <c r="N1869" s="228" t="s">
        <v>49</v>
      </c>
      <c r="O1869" s="46"/>
      <c r="P1869" s="229">
        <f>O1869*H1869</f>
        <v>0</v>
      </c>
      <c r="Q1869" s="229">
        <v>0.00029999999999999997</v>
      </c>
      <c r="R1869" s="229">
        <f>Q1869*H1869</f>
        <v>0.091319999999999985</v>
      </c>
      <c r="S1869" s="229">
        <v>0</v>
      </c>
      <c r="T1869" s="230">
        <f>S1869*H1869</f>
        <v>0</v>
      </c>
      <c r="AR1869" s="23" t="s">
        <v>244</v>
      </c>
      <c r="AT1869" s="23" t="s">
        <v>170</v>
      </c>
      <c r="AU1869" s="23" t="s">
        <v>87</v>
      </c>
      <c r="AY1869" s="23" t="s">
        <v>168</v>
      </c>
      <c r="BE1869" s="231">
        <f>IF(N1869="základní",J1869,0)</f>
        <v>0</v>
      </c>
      <c r="BF1869" s="231">
        <f>IF(N1869="snížená",J1869,0)</f>
        <v>0</v>
      </c>
      <c r="BG1869" s="231">
        <f>IF(N1869="zákl. přenesená",J1869,0)</f>
        <v>0</v>
      </c>
      <c r="BH1869" s="231">
        <f>IF(N1869="sníž. přenesená",J1869,0)</f>
        <v>0</v>
      </c>
      <c r="BI1869" s="231">
        <f>IF(N1869="nulová",J1869,0)</f>
        <v>0</v>
      </c>
      <c r="BJ1869" s="23" t="s">
        <v>24</v>
      </c>
      <c r="BK1869" s="231">
        <f>ROUND(I1869*H1869,2)</f>
        <v>0</v>
      </c>
      <c r="BL1869" s="23" t="s">
        <v>244</v>
      </c>
      <c r="BM1869" s="23" t="s">
        <v>3152</v>
      </c>
    </row>
    <row r="1870" s="1" customFormat="1" ht="16.5" customHeight="1">
      <c r="B1870" s="45"/>
      <c r="C1870" s="220" t="s">
        <v>3153</v>
      </c>
      <c r="D1870" s="220" t="s">
        <v>170</v>
      </c>
      <c r="E1870" s="221" t="s">
        <v>3154</v>
      </c>
      <c r="F1870" s="222" t="s">
        <v>3155</v>
      </c>
      <c r="G1870" s="223" t="s">
        <v>350</v>
      </c>
      <c r="H1870" s="224">
        <v>194.67500000000001</v>
      </c>
      <c r="I1870" s="225"/>
      <c r="J1870" s="226">
        <f>ROUND(I1870*H1870,2)</f>
        <v>0</v>
      </c>
      <c r="K1870" s="222" t="s">
        <v>174</v>
      </c>
      <c r="L1870" s="71"/>
      <c r="M1870" s="227" t="s">
        <v>22</v>
      </c>
      <c r="N1870" s="228" t="s">
        <v>49</v>
      </c>
      <c r="O1870" s="46"/>
      <c r="P1870" s="229">
        <f>O1870*H1870</f>
        <v>0</v>
      </c>
      <c r="Q1870" s="229">
        <v>3.0000000000000001E-05</v>
      </c>
      <c r="R1870" s="229">
        <f>Q1870*H1870</f>
        <v>0.0058402500000000008</v>
      </c>
      <c r="S1870" s="229">
        <v>0</v>
      </c>
      <c r="T1870" s="230">
        <f>S1870*H1870</f>
        <v>0</v>
      </c>
      <c r="AR1870" s="23" t="s">
        <v>244</v>
      </c>
      <c r="AT1870" s="23" t="s">
        <v>170</v>
      </c>
      <c r="AU1870" s="23" t="s">
        <v>87</v>
      </c>
      <c r="AY1870" s="23" t="s">
        <v>168</v>
      </c>
      <c r="BE1870" s="231">
        <f>IF(N1870="základní",J1870,0)</f>
        <v>0</v>
      </c>
      <c r="BF1870" s="231">
        <f>IF(N1870="snížená",J1870,0)</f>
        <v>0</v>
      </c>
      <c r="BG1870" s="231">
        <f>IF(N1870="zákl. přenesená",J1870,0)</f>
        <v>0</v>
      </c>
      <c r="BH1870" s="231">
        <f>IF(N1870="sníž. přenesená",J1870,0)</f>
        <v>0</v>
      </c>
      <c r="BI1870" s="231">
        <f>IF(N1870="nulová",J1870,0)</f>
        <v>0</v>
      </c>
      <c r="BJ1870" s="23" t="s">
        <v>24</v>
      </c>
      <c r="BK1870" s="231">
        <f>ROUND(I1870*H1870,2)</f>
        <v>0</v>
      </c>
      <c r="BL1870" s="23" t="s">
        <v>244</v>
      </c>
      <c r="BM1870" s="23" t="s">
        <v>3156</v>
      </c>
    </row>
    <row r="1871" s="1" customFormat="1" ht="16.5" customHeight="1">
      <c r="B1871" s="45"/>
      <c r="C1871" s="220" t="s">
        <v>3157</v>
      </c>
      <c r="D1871" s="220" t="s">
        <v>170</v>
      </c>
      <c r="E1871" s="221" t="s">
        <v>3158</v>
      </c>
      <c r="F1871" s="222" t="s">
        <v>3159</v>
      </c>
      <c r="G1871" s="223" t="s">
        <v>350</v>
      </c>
      <c r="H1871" s="224">
        <v>194.67500000000001</v>
      </c>
      <c r="I1871" s="225"/>
      <c r="J1871" s="226">
        <f>ROUND(I1871*H1871,2)</f>
        <v>0</v>
      </c>
      <c r="K1871" s="222" t="s">
        <v>174</v>
      </c>
      <c r="L1871" s="71"/>
      <c r="M1871" s="227" t="s">
        <v>22</v>
      </c>
      <c r="N1871" s="228" t="s">
        <v>49</v>
      </c>
      <c r="O1871" s="46"/>
      <c r="P1871" s="229">
        <f>O1871*H1871</f>
        <v>0</v>
      </c>
      <c r="Q1871" s="229">
        <v>0.00048840000000000005</v>
      </c>
      <c r="R1871" s="229">
        <f>Q1871*H1871</f>
        <v>0.095079270000000021</v>
      </c>
      <c r="S1871" s="229">
        <v>0</v>
      </c>
      <c r="T1871" s="230">
        <f>S1871*H1871</f>
        <v>0</v>
      </c>
      <c r="AR1871" s="23" t="s">
        <v>244</v>
      </c>
      <c r="AT1871" s="23" t="s">
        <v>170</v>
      </c>
      <c r="AU1871" s="23" t="s">
        <v>87</v>
      </c>
      <c r="AY1871" s="23" t="s">
        <v>168</v>
      </c>
      <c r="BE1871" s="231">
        <f>IF(N1871="základní",J1871,0)</f>
        <v>0</v>
      </c>
      <c r="BF1871" s="231">
        <f>IF(N1871="snížená",J1871,0)</f>
        <v>0</v>
      </c>
      <c r="BG1871" s="231">
        <f>IF(N1871="zákl. přenesená",J1871,0)</f>
        <v>0</v>
      </c>
      <c r="BH1871" s="231">
        <f>IF(N1871="sníž. přenesená",J1871,0)</f>
        <v>0</v>
      </c>
      <c r="BI1871" s="231">
        <f>IF(N1871="nulová",J1871,0)</f>
        <v>0</v>
      </c>
      <c r="BJ1871" s="23" t="s">
        <v>24</v>
      </c>
      <c r="BK1871" s="231">
        <f>ROUND(I1871*H1871,2)</f>
        <v>0</v>
      </c>
      <c r="BL1871" s="23" t="s">
        <v>244</v>
      </c>
      <c r="BM1871" s="23" t="s">
        <v>3160</v>
      </c>
    </row>
    <row r="1872" s="1" customFormat="1" ht="16.5" customHeight="1">
      <c r="B1872" s="45"/>
      <c r="C1872" s="220" t="s">
        <v>3161</v>
      </c>
      <c r="D1872" s="220" t="s">
        <v>170</v>
      </c>
      <c r="E1872" s="221" t="s">
        <v>3162</v>
      </c>
      <c r="F1872" s="222" t="s">
        <v>3163</v>
      </c>
      <c r="G1872" s="223" t="s">
        <v>247</v>
      </c>
      <c r="H1872" s="224">
        <v>118.82599999999999</v>
      </c>
      <c r="I1872" s="225"/>
      <c r="J1872" s="226">
        <f>ROUND(I1872*H1872,2)</f>
        <v>0</v>
      </c>
      <c r="K1872" s="222" t="s">
        <v>174</v>
      </c>
      <c r="L1872" s="71"/>
      <c r="M1872" s="227" t="s">
        <v>22</v>
      </c>
      <c r="N1872" s="228" t="s">
        <v>49</v>
      </c>
      <c r="O1872" s="46"/>
      <c r="P1872" s="229">
        <f>O1872*H1872</f>
        <v>0</v>
      </c>
      <c r="Q1872" s="229">
        <v>0.0032499999999999999</v>
      </c>
      <c r="R1872" s="229">
        <f>Q1872*H1872</f>
        <v>0.38618449999999999</v>
      </c>
      <c r="S1872" s="229">
        <v>0</v>
      </c>
      <c r="T1872" s="230">
        <f>S1872*H1872</f>
        <v>0</v>
      </c>
      <c r="AR1872" s="23" t="s">
        <v>244</v>
      </c>
      <c r="AT1872" s="23" t="s">
        <v>170</v>
      </c>
      <c r="AU1872" s="23" t="s">
        <v>87</v>
      </c>
      <c r="AY1872" s="23" t="s">
        <v>168</v>
      </c>
      <c r="BE1872" s="231">
        <f>IF(N1872="základní",J1872,0)</f>
        <v>0</v>
      </c>
      <c r="BF1872" s="231">
        <f>IF(N1872="snížená",J1872,0)</f>
        <v>0</v>
      </c>
      <c r="BG1872" s="231">
        <f>IF(N1872="zákl. přenesená",J1872,0)</f>
        <v>0</v>
      </c>
      <c r="BH1872" s="231">
        <f>IF(N1872="sníž. přenesená",J1872,0)</f>
        <v>0</v>
      </c>
      <c r="BI1872" s="231">
        <f>IF(N1872="nulová",J1872,0)</f>
        <v>0</v>
      </c>
      <c r="BJ1872" s="23" t="s">
        <v>24</v>
      </c>
      <c r="BK1872" s="231">
        <f>ROUND(I1872*H1872,2)</f>
        <v>0</v>
      </c>
      <c r="BL1872" s="23" t="s">
        <v>244</v>
      </c>
      <c r="BM1872" s="23" t="s">
        <v>3164</v>
      </c>
    </row>
    <row r="1873" s="12" customFormat="1">
      <c r="B1873" s="244"/>
      <c r="C1873" s="245"/>
      <c r="D1873" s="234" t="s">
        <v>185</v>
      </c>
      <c r="E1873" s="246" t="s">
        <v>22</v>
      </c>
      <c r="F1873" s="247" t="s">
        <v>3165</v>
      </c>
      <c r="G1873" s="245"/>
      <c r="H1873" s="246" t="s">
        <v>22</v>
      </c>
      <c r="I1873" s="248"/>
      <c r="J1873" s="245"/>
      <c r="K1873" s="245"/>
      <c r="L1873" s="249"/>
      <c r="M1873" s="250"/>
      <c r="N1873" s="251"/>
      <c r="O1873" s="251"/>
      <c r="P1873" s="251"/>
      <c r="Q1873" s="251"/>
      <c r="R1873" s="251"/>
      <c r="S1873" s="251"/>
      <c r="T1873" s="252"/>
      <c r="AT1873" s="253" t="s">
        <v>185</v>
      </c>
      <c r="AU1873" s="253" t="s">
        <v>87</v>
      </c>
      <c r="AV1873" s="12" t="s">
        <v>24</v>
      </c>
      <c r="AW1873" s="12" t="s">
        <v>41</v>
      </c>
      <c r="AX1873" s="12" t="s">
        <v>78</v>
      </c>
      <c r="AY1873" s="253" t="s">
        <v>168</v>
      </c>
    </row>
    <row r="1874" s="11" customFormat="1">
      <c r="B1874" s="232"/>
      <c r="C1874" s="233"/>
      <c r="D1874" s="234" t="s">
        <v>185</v>
      </c>
      <c r="E1874" s="235" t="s">
        <v>22</v>
      </c>
      <c r="F1874" s="236" t="s">
        <v>3166</v>
      </c>
      <c r="G1874" s="233"/>
      <c r="H1874" s="237">
        <v>13.720000000000001</v>
      </c>
      <c r="I1874" s="238"/>
      <c r="J1874" s="233"/>
      <c r="K1874" s="233"/>
      <c r="L1874" s="239"/>
      <c r="M1874" s="240"/>
      <c r="N1874" s="241"/>
      <c r="O1874" s="241"/>
      <c r="P1874" s="241"/>
      <c r="Q1874" s="241"/>
      <c r="R1874" s="241"/>
      <c r="S1874" s="241"/>
      <c r="T1874" s="242"/>
      <c r="AT1874" s="243" t="s">
        <v>185</v>
      </c>
      <c r="AU1874" s="243" t="s">
        <v>87</v>
      </c>
      <c r="AV1874" s="11" t="s">
        <v>87</v>
      </c>
      <c r="AW1874" s="11" t="s">
        <v>41</v>
      </c>
      <c r="AX1874" s="11" t="s">
        <v>78</v>
      </c>
      <c r="AY1874" s="243" t="s">
        <v>168</v>
      </c>
    </row>
    <row r="1875" s="12" customFormat="1">
      <c r="B1875" s="244"/>
      <c r="C1875" s="245"/>
      <c r="D1875" s="234" t="s">
        <v>185</v>
      </c>
      <c r="E1875" s="246" t="s">
        <v>22</v>
      </c>
      <c r="F1875" s="247" t="s">
        <v>1126</v>
      </c>
      <c r="G1875" s="245"/>
      <c r="H1875" s="246" t="s">
        <v>22</v>
      </c>
      <c r="I1875" s="248"/>
      <c r="J1875" s="245"/>
      <c r="K1875" s="245"/>
      <c r="L1875" s="249"/>
      <c r="M1875" s="250"/>
      <c r="N1875" s="251"/>
      <c r="O1875" s="251"/>
      <c r="P1875" s="251"/>
      <c r="Q1875" s="251"/>
      <c r="R1875" s="251"/>
      <c r="S1875" s="251"/>
      <c r="T1875" s="252"/>
      <c r="AT1875" s="253" t="s">
        <v>185</v>
      </c>
      <c r="AU1875" s="253" t="s">
        <v>87</v>
      </c>
      <c r="AV1875" s="12" t="s">
        <v>24</v>
      </c>
      <c r="AW1875" s="12" t="s">
        <v>41</v>
      </c>
      <c r="AX1875" s="12" t="s">
        <v>78</v>
      </c>
      <c r="AY1875" s="253" t="s">
        <v>168</v>
      </c>
    </row>
    <row r="1876" s="11" customFormat="1">
      <c r="B1876" s="232"/>
      <c r="C1876" s="233"/>
      <c r="D1876" s="234" t="s">
        <v>185</v>
      </c>
      <c r="E1876" s="235" t="s">
        <v>22</v>
      </c>
      <c r="F1876" s="236" t="s">
        <v>3167</v>
      </c>
      <c r="G1876" s="233"/>
      <c r="H1876" s="237">
        <v>95.445999999999998</v>
      </c>
      <c r="I1876" s="238"/>
      <c r="J1876" s="233"/>
      <c r="K1876" s="233"/>
      <c r="L1876" s="239"/>
      <c r="M1876" s="240"/>
      <c r="N1876" s="241"/>
      <c r="O1876" s="241"/>
      <c r="P1876" s="241"/>
      <c r="Q1876" s="241"/>
      <c r="R1876" s="241"/>
      <c r="S1876" s="241"/>
      <c r="T1876" s="242"/>
      <c r="AT1876" s="243" t="s">
        <v>185</v>
      </c>
      <c r="AU1876" s="243" t="s">
        <v>87</v>
      </c>
      <c r="AV1876" s="11" t="s">
        <v>87</v>
      </c>
      <c r="AW1876" s="11" t="s">
        <v>41</v>
      </c>
      <c r="AX1876" s="11" t="s">
        <v>78</v>
      </c>
      <c r="AY1876" s="243" t="s">
        <v>168</v>
      </c>
    </row>
    <row r="1877" s="12" customFormat="1">
      <c r="B1877" s="244"/>
      <c r="C1877" s="245"/>
      <c r="D1877" s="234" t="s">
        <v>185</v>
      </c>
      <c r="E1877" s="246" t="s">
        <v>22</v>
      </c>
      <c r="F1877" s="247" t="s">
        <v>3168</v>
      </c>
      <c r="G1877" s="245"/>
      <c r="H1877" s="246" t="s">
        <v>22</v>
      </c>
      <c r="I1877" s="248"/>
      <c r="J1877" s="245"/>
      <c r="K1877" s="245"/>
      <c r="L1877" s="249"/>
      <c r="M1877" s="250"/>
      <c r="N1877" s="251"/>
      <c r="O1877" s="251"/>
      <c r="P1877" s="251"/>
      <c r="Q1877" s="251"/>
      <c r="R1877" s="251"/>
      <c r="S1877" s="251"/>
      <c r="T1877" s="252"/>
      <c r="AT1877" s="253" t="s">
        <v>185</v>
      </c>
      <c r="AU1877" s="253" t="s">
        <v>87</v>
      </c>
      <c r="AV1877" s="12" t="s">
        <v>24</v>
      </c>
      <c r="AW1877" s="12" t="s">
        <v>41</v>
      </c>
      <c r="AX1877" s="12" t="s">
        <v>78</v>
      </c>
      <c r="AY1877" s="253" t="s">
        <v>168</v>
      </c>
    </row>
    <row r="1878" s="11" customFormat="1">
      <c r="B1878" s="232"/>
      <c r="C1878" s="233"/>
      <c r="D1878" s="234" t="s">
        <v>185</v>
      </c>
      <c r="E1878" s="235" t="s">
        <v>22</v>
      </c>
      <c r="F1878" s="236" t="s">
        <v>3169</v>
      </c>
      <c r="G1878" s="233"/>
      <c r="H1878" s="237">
        <v>9.6600000000000001</v>
      </c>
      <c r="I1878" s="238"/>
      <c r="J1878" s="233"/>
      <c r="K1878" s="233"/>
      <c r="L1878" s="239"/>
      <c r="M1878" s="240"/>
      <c r="N1878" s="241"/>
      <c r="O1878" s="241"/>
      <c r="P1878" s="241"/>
      <c r="Q1878" s="241"/>
      <c r="R1878" s="241"/>
      <c r="S1878" s="241"/>
      <c r="T1878" s="242"/>
      <c r="AT1878" s="243" t="s">
        <v>185</v>
      </c>
      <c r="AU1878" s="243" t="s">
        <v>87</v>
      </c>
      <c r="AV1878" s="11" t="s">
        <v>87</v>
      </c>
      <c r="AW1878" s="11" t="s">
        <v>41</v>
      </c>
      <c r="AX1878" s="11" t="s">
        <v>78</v>
      </c>
      <c r="AY1878" s="243" t="s">
        <v>168</v>
      </c>
    </row>
    <row r="1879" s="1" customFormat="1" ht="16.5" customHeight="1">
      <c r="B1879" s="45"/>
      <c r="C1879" s="254" t="s">
        <v>3170</v>
      </c>
      <c r="D1879" s="254" t="s">
        <v>460</v>
      </c>
      <c r="E1879" s="255" t="s">
        <v>3171</v>
      </c>
      <c r="F1879" s="256" t="s">
        <v>3172</v>
      </c>
      <c r="G1879" s="257" t="s">
        <v>247</v>
      </c>
      <c r="H1879" s="258">
        <v>130.709</v>
      </c>
      <c r="I1879" s="259"/>
      <c r="J1879" s="260">
        <f>ROUND(I1879*H1879,2)</f>
        <v>0</v>
      </c>
      <c r="K1879" s="256" t="s">
        <v>22</v>
      </c>
      <c r="L1879" s="261"/>
      <c r="M1879" s="262" t="s">
        <v>22</v>
      </c>
      <c r="N1879" s="263" t="s">
        <v>49</v>
      </c>
      <c r="O1879" s="46"/>
      <c r="P1879" s="229">
        <f>O1879*H1879</f>
        <v>0</v>
      </c>
      <c r="Q1879" s="229">
        <v>0.033000000000000002</v>
      </c>
      <c r="R1879" s="229">
        <f>Q1879*H1879</f>
        <v>4.3133970000000001</v>
      </c>
      <c r="S1879" s="229">
        <v>0</v>
      </c>
      <c r="T1879" s="230">
        <f>S1879*H1879</f>
        <v>0</v>
      </c>
      <c r="AR1879" s="23" t="s">
        <v>337</v>
      </c>
      <c r="AT1879" s="23" t="s">
        <v>460</v>
      </c>
      <c r="AU1879" s="23" t="s">
        <v>87</v>
      </c>
      <c r="AY1879" s="23" t="s">
        <v>168</v>
      </c>
      <c r="BE1879" s="231">
        <f>IF(N1879="základní",J1879,0)</f>
        <v>0</v>
      </c>
      <c r="BF1879" s="231">
        <f>IF(N1879="snížená",J1879,0)</f>
        <v>0</v>
      </c>
      <c r="BG1879" s="231">
        <f>IF(N1879="zákl. přenesená",J1879,0)</f>
        <v>0</v>
      </c>
      <c r="BH1879" s="231">
        <f>IF(N1879="sníž. přenesená",J1879,0)</f>
        <v>0</v>
      </c>
      <c r="BI1879" s="231">
        <f>IF(N1879="nulová",J1879,0)</f>
        <v>0</v>
      </c>
      <c r="BJ1879" s="23" t="s">
        <v>24</v>
      </c>
      <c r="BK1879" s="231">
        <f>ROUND(I1879*H1879,2)</f>
        <v>0</v>
      </c>
      <c r="BL1879" s="23" t="s">
        <v>244</v>
      </c>
      <c r="BM1879" s="23" t="s">
        <v>3173</v>
      </c>
    </row>
    <row r="1880" s="11" customFormat="1">
      <c r="B1880" s="232"/>
      <c r="C1880" s="233"/>
      <c r="D1880" s="234" t="s">
        <v>185</v>
      </c>
      <c r="E1880" s="233"/>
      <c r="F1880" s="236" t="s">
        <v>3174</v>
      </c>
      <c r="G1880" s="233"/>
      <c r="H1880" s="237">
        <v>130.709</v>
      </c>
      <c r="I1880" s="238"/>
      <c r="J1880" s="233"/>
      <c r="K1880" s="233"/>
      <c r="L1880" s="239"/>
      <c r="M1880" s="240"/>
      <c r="N1880" s="241"/>
      <c r="O1880" s="241"/>
      <c r="P1880" s="241"/>
      <c r="Q1880" s="241"/>
      <c r="R1880" s="241"/>
      <c r="S1880" s="241"/>
      <c r="T1880" s="242"/>
      <c r="AT1880" s="243" t="s">
        <v>185</v>
      </c>
      <c r="AU1880" s="243" t="s">
        <v>87</v>
      </c>
      <c r="AV1880" s="11" t="s">
        <v>87</v>
      </c>
      <c r="AW1880" s="11" t="s">
        <v>6</v>
      </c>
      <c r="AX1880" s="11" t="s">
        <v>24</v>
      </c>
      <c r="AY1880" s="243" t="s">
        <v>168</v>
      </c>
    </row>
    <row r="1881" s="1" customFormat="1" ht="25.5" customHeight="1">
      <c r="B1881" s="45"/>
      <c r="C1881" s="220" t="s">
        <v>3175</v>
      </c>
      <c r="D1881" s="220" t="s">
        <v>170</v>
      </c>
      <c r="E1881" s="221" t="s">
        <v>3176</v>
      </c>
      <c r="F1881" s="222" t="s">
        <v>3177</v>
      </c>
      <c r="G1881" s="223" t="s">
        <v>247</v>
      </c>
      <c r="H1881" s="224">
        <v>20.48</v>
      </c>
      <c r="I1881" s="225"/>
      <c r="J1881" s="226">
        <f>ROUND(I1881*H1881,2)</f>
        <v>0</v>
      </c>
      <c r="K1881" s="222" t="s">
        <v>22</v>
      </c>
      <c r="L1881" s="71"/>
      <c r="M1881" s="227" t="s">
        <v>22</v>
      </c>
      <c r="N1881" s="228" t="s">
        <v>49</v>
      </c>
      <c r="O1881" s="46"/>
      <c r="P1881" s="229">
        <f>O1881*H1881</f>
        <v>0</v>
      </c>
      <c r="Q1881" s="229">
        <v>0.0032499999999999999</v>
      </c>
      <c r="R1881" s="229">
        <f>Q1881*H1881</f>
        <v>0.066559999999999994</v>
      </c>
      <c r="S1881" s="229">
        <v>0</v>
      </c>
      <c r="T1881" s="230">
        <f>S1881*H1881</f>
        <v>0</v>
      </c>
      <c r="AR1881" s="23" t="s">
        <v>244</v>
      </c>
      <c r="AT1881" s="23" t="s">
        <v>170</v>
      </c>
      <c r="AU1881" s="23" t="s">
        <v>87</v>
      </c>
      <c r="AY1881" s="23" t="s">
        <v>168</v>
      </c>
      <c r="BE1881" s="231">
        <f>IF(N1881="základní",J1881,0)</f>
        <v>0</v>
      </c>
      <c r="BF1881" s="231">
        <f>IF(N1881="snížená",J1881,0)</f>
        <v>0</v>
      </c>
      <c r="BG1881" s="231">
        <f>IF(N1881="zákl. přenesená",J1881,0)</f>
        <v>0</v>
      </c>
      <c r="BH1881" s="231">
        <f>IF(N1881="sníž. přenesená",J1881,0)</f>
        <v>0</v>
      </c>
      <c r="BI1881" s="231">
        <f>IF(N1881="nulová",J1881,0)</f>
        <v>0</v>
      </c>
      <c r="BJ1881" s="23" t="s">
        <v>24</v>
      </c>
      <c r="BK1881" s="231">
        <f>ROUND(I1881*H1881,2)</f>
        <v>0</v>
      </c>
      <c r="BL1881" s="23" t="s">
        <v>244</v>
      </c>
      <c r="BM1881" s="23" t="s">
        <v>3178</v>
      </c>
    </row>
    <row r="1882" s="12" customFormat="1">
      <c r="B1882" s="244"/>
      <c r="C1882" s="245"/>
      <c r="D1882" s="234" t="s">
        <v>185</v>
      </c>
      <c r="E1882" s="246" t="s">
        <v>22</v>
      </c>
      <c r="F1882" s="247" t="s">
        <v>3179</v>
      </c>
      <c r="G1882" s="245"/>
      <c r="H1882" s="246" t="s">
        <v>22</v>
      </c>
      <c r="I1882" s="248"/>
      <c r="J1882" s="245"/>
      <c r="K1882" s="245"/>
      <c r="L1882" s="249"/>
      <c r="M1882" s="250"/>
      <c r="N1882" s="251"/>
      <c r="O1882" s="251"/>
      <c r="P1882" s="251"/>
      <c r="Q1882" s="251"/>
      <c r="R1882" s="251"/>
      <c r="S1882" s="251"/>
      <c r="T1882" s="252"/>
      <c r="AT1882" s="253" t="s">
        <v>185</v>
      </c>
      <c r="AU1882" s="253" t="s">
        <v>87</v>
      </c>
      <c r="AV1882" s="12" t="s">
        <v>24</v>
      </c>
      <c r="AW1882" s="12" t="s">
        <v>41</v>
      </c>
      <c r="AX1882" s="12" t="s">
        <v>78</v>
      </c>
      <c r="AY1882" s="253" t="s">
        <v>168</v>
      </c>
    </row>
    <row r="1883" s="11" customFormat="1">
      <c r="B1883" s="232"/>
      <c r="C1883" s="233"/>
      <c r="D1883" s="234" t="s">
        <v>185</v>
      </c>
      <c r="E1883" s="235" t="s">
        <v>22</v>
      </c>
      <c r="F1883" s="236" t="s">
        <v>3180</v>
      </c>
      <c r="G1883" s="233"/>
      <c r="H1883" s="237">
        <v>20.48</v>
      </c>
      <c r="I1883" s="238"/>
      <c r="J1883" s="233"/>
      <c r="K1883" s="233"/>
      <c r="L1883" s="239"/>
      <c r="M1883" s="240"/>
      <c r="N1883" s="241"/>
      <c r="O1883" s="241"/>
      <c r="P1883" s="241"/>
      <c r="Q1883" s="241"/>
      <c r="R1883" s="241"/>
      <c r="S1883" s="241"/>
      <c r="T1883" s="242"/>
      <c r="AT1883" s="243" t="s">
        <v>185</v>
      </c>
      <c r="AU1883" s="243" t="s">
        <v>87</v>
      </c>
      <c r="AV1883" s="11" t="s">
        <v>87</v>
      </c>
      <c r="AW1883" s="11" t="s">
        <v>41</v>
      </c>
      <c r="AX1883" s="11" t="s">
        <v>78</v>
      </c>
      <c r="AY1883" s="243" t="s">
        <v>168</v>
      </c>
    </row>
    <row r="1884" s="1" customFormat="1" ht="16.5" customHeight="1">
      <c r="B1884" s="45"/>
      <c r="C1884" s="254" t="s">
        <v>3181</v>
      </c>
      <c r="D1884" s="254" t="s">
        <v>460</v>
      </c>
      <c r="E1884" s="255" t="s">
        <v>3182</v>
      </c>
      <c r="F1884" s="256" t="s">
        <v>3183</v>
      </c>
      <c r="G1884" s="257" t="s">
        <v>173</v>
      </c>
      <c r="H1884" s="258">
        <v>1348.3009999999999</v>
      </c>
      <c r="I1884" s="259"/>
      <c r="J1884" s="260">
        <f>ROUND(I1884*H1884,2)</f>
        <v>0</v>
      </c>
      <c r="K1884" s="256" t="s">
        <v>174</v>
      </c>
      <c r="L1884" s="261"/>
      <c r="M1884" s="262" t="s">
        <v>22</v>
      </c>
      <c r="N1884" s="263" t="s">
        <v>49</v>
      </c>
      <c r="O1884" s="46"/>
      <c r="P1884" s="229">
        <f>O1884*H1884</f>
        <v>0</v>
      </c>
      <c r="Q1884" s="229">
        <v>0.0047999999999999996</v>
      </c>
      <c r="R1884" s="229">
        <f>Q1884*H1884</f>
        <v>6.4718447999999995</v>
      </c>
      <c r="S1884" s="229">
        <v>0</v>
      </c>
      <c r="T1884" s="230">
        <f>S1884*H1884</f>
        <v>0</v>
      </c>
      <c r="AR1884" s="23" t="s">
        <v>337</v>
      </c>
      <c r="AT1884" s="23" t="s">
        <v>460</v>
      </c>
      <c r="AU1884" s="23" t="s">
        <v>87</v>
      </c>
      <c r="AY1884" s="23" t="s">
        <v>168</v>
      </c>
      <c r="BE1884" s="231">
        <f>IF(N1884="základní",J1884,0)</f>
        <v>0</v>
      </c>
      <c r="BF1884" s="231">
        <f>IF(N1884="snížená",J1884,0)</f>
        <v>0</v>
      </c>
      <c r="BG1884" s="231">
        <f>IF(N1884="zákl. přenesená",J1884,0)</f>
        <v>0</v>
      </c>
      <c r="BH1884" s="231">
        <f>IF(N1884="sníž. přenesená",J1884,0)</f>
        <v>0</v>
      </c>
      <c r="BI1884" s="231">
        <f>IF(N1884="nulová",J1884,0)</f>
        <v>0</v>
      </c>
      <c r="BJ1884" s="23" t="s">
        <v>24</v>
      </c>
      <c r="BK1884" s="231">
        <f>ROUND(I1884*H1884,2)</f>
        <v>0</v>
      </c>
      <c r="BL1884" s="23" t="s">
        <v>244</v>
      </c>
      <c r="BM1884" s="23" t="s">
        <v>3184</v>
      </c>
    </row>
    <row r="1885" s="12" customFormat="1">
      <c r="B1885" s="244"/>
      <c r="C1885" s="245"/>
      <c r="D1885" s="234" t="s">
        <v>185</v>
      </c>
      <c r="E1885" s="246" t="s">
        <v>22</v>
      </c>
      <c r="F1885" s="247" t="s">
        <v>3185</v>
      </c>
      <c r="G1885" s="245"/>
      <c r="H1885" s="246" t="s">
        <v>22</v>
      </c>
      <c r="I1885" s="248"/>
      <c r="J1885" s="245"/>
      <c r="K1885" s="245"/>
      <c r="L1885" s="249"/>
      <c r="M1885" s="250"/>
      <c r="N1885" s="251"/>
      <c r="O1885" s="251"/>
      <c r="P1885" s="251"/>
      <c r="Q1885" s="251"/>
      <c r="R1885" s="251"/>
      <c r="S1885" s="251"/>
      <c r="T1885" s="252"/>
      <c r="AT1885" s="253" t="s">
        <v>185</v>
      </c>
      <c r="AU1885" s="253" t="s">
        <v>87</v>
      </c>
      <c r="AV1885" s="12" t="s">
        <v>24</v>
      </c>
      <c r="AW1885" s="12" t="s">
        <v>41</v>
      </c>
      <c r="AX1885" s="12" t="s">
        <v>78</v>
      </c>
      <c r="AY1885" s="253" t="s">
        <v>168</v>
      </c>
    </row>
    <row r="1886" s="11" customFormat="1">
      <c r="B1886" s="232"/>
      <c r="C1886" s="233"/>
      <c r="D1886" s="234" t="s">
        <v>185</v>
      </c>
      <c r="E1886" s="235" t="s">
        <v>22</v>
      </c>
      <c r="F1886" s="236" t="s">
        <v>3186</v>
      </c>
      <c r="G1886" s="233"/>
      <c r="H1886" s="237">
        <v>1225.7280000000001</v>
      </c>
      <c r="I1886" s="238"/>
      <c r="J1886" s="233"/>
      <c r="K1886" s="233"/>
      <c r="L1886" s="239"/>
      <c r="M1886" s="240"/>
      <c r="N1886" s="241"/>
      <c r="O1886" s="241"/>
      <c r="P1886" s="241"/>
      <c r="Q1886" s="241"/>
      <c r="R1886" s="241"/>
      <c r="S1886" s="241"/>
      <c r="T1886" s="242"/>
      <c r="AT1886" s="243" t="s">
        <v>185</v>
      </c>
      <c r="AU1886" s="243" t="s">
        <v>87</v>
      </c>
      <c r="AV1886" s="11" t="s">
        <v>87</v>
      </c>
      <c r="AW1886" s="11" t="s">
        <v>41</v>
      </c>
      <c r="AX1886" s="11" t="s">
        <v>78</v>
      </c>
      <c r="AY1886" s="243" t="s">
        <v>168</v>
      </c>
    </row>
    <row r="1887" s="11" customFormat="1">
      <c r="B1887" s="232"/>
      <c r="C1887" s="233"/>
      <c r="D1887" s="234" t="s">
        <v>185</v>
      </c>
      <c r="E1887" s="233"/>
      <c r="F1887" s="236" t="s">
        <v>3187</v>
      </c>
      <c r="G1887" s="233"/>
      <c r="H1887" s="237">
        <v>1348.3009999999999</v>
      </c>
      <c r="I1887" s="238"/>
      <c r="J1887" s="233"/>
      <c r="K1887" s="233"/>
      <c r="L1887" s="239"/>
      <c r="M1887" s="240"/>
      <c r="N1887" s="241"/>
      <c r="O1887" s="241"/>
      <c r="P1887" s="241"/>
      <c r="Q1887" s="241"/>
      <c r="R1887" s="241"/>
      <c r="S1887" s="241"/>
      <c r="T1887" s="242"/>
      <c r="AT1887" s="243" t="s">
        <v>185</v>
      </c>
      <c r="AU1887" s="243" t="s">
        <v>87</v>
      </c>
      <c r="AV1887" s="11" t="s">
        <v>87</v>
      </c>
      <c r="AW1887" s="11" t="s">
        <v>6</v>
      </c>
      <c r="AX1887" s="11" t="s">
        <v>24</v>
      </c>
      <c r="AY1887" s="243" t="s">
        <v>168</v>
      </c>
    </row>
    <row r="1888" s="1" customFormat="1" ht="38.25" customHeight="1">
      <c r="B1888" s="45"/>
      <c r="C1888" s="220" t="s">
        <v>3188</v>
      </c>
      <c r="D1888" s="220" t="s">
        <v>170</v>
      </c>
      <c r="E1888" s="221" t="s">
        <v>3189</v>
      </c>
      <c r="F1888" s="222" t="s">
        <v>3190</v>
      </c>
      <c r="G1888" s="223" t="s">
        <v>241</v>
      </c>
      <c r="H1888" s="224">
        <v>17.646000000000001</v>
      </c>
      <c r="I1888" s="225"/>
      <c r="J1888" s="226">
        <f>ROUND(I1888*H1888,2)</f>
        <v>0</v>
      </c>
      <c r="K1888" s="222" t="s">
        <v>174</v>
      </c>
      <c r="L1888" s="71"/>
      <c r="M1888" s="227" t="s">
        <v>22</v>
      </c>
      <c r="N1888" s="228" t="s">
        <v>49</v>
      </c>
      <c r="O1888" s="46"/>
      <c r="P1888" s="229">
        <f>O1888*H1888</f>
        <v>0</v>
      </c>
      <c r="Q1888" s="229">
        <v>0</v>
      </c>
      <c r="R1888" s="229">
        <f>Q1888*H1888</f>
        <v>0</v>
      </c>
      <c r="S1888" s="229">
        <v>0</v>
      </c>
      <c r="T1888" s="230">
        <f>S1888*H1888</f>
        <v>0</v>
      </c>
      <c r="AR1888" s="23" t="s">
        <v>244</v>
      </c>
      <c r="AT1888" s="23" t="s">
        <v>170</v>
      </c>
      <c r="AU1888" s="23" t="s">
        <v>87</v>
      </c>
      <c r="AY1888" s="23" t="s">
        <v>168</v>
      </c>
      <c r="BE1888" s="231">
        <f>IF(N1888="základní",J1888,0)</f>
        <v>0</v>
      </c>
      <c r="BF1888" s="231">
        <f>IF(N1888="snížená",J1888,0)</f>
        <v>0</v>
      </c>
      <c r="BG1888" s="231">
        <f>IF(N1888="zákl. přenesená",J1888,0)</f>
        <v>0</v>
      </c>
      <c r="BH1888" s="231">
        <f>IF(N1888="sníž. přenesená",J1888,0)</f>
        <v>0</v>
      </c>
      <c r="BI1888" s="231">
        <f>IF(N1888="nulová",J1888,0)</f>
        <v>0</v>
      </c>
      <c r="BJ1888" s="23" t="s">
        <v>24</v>
      </c>
      <c r="BK1888" s="231">
        <f>ROUND(I1888*H1888,2)</f>
        <v>0</v>
      </c>
      <c r="BL1888" s="23" t="s">
        <v>244</v>
      </c>
      <c r="BM1888" s="23" t="s">
        <v>3191</v>
      </c>
    </row>
    <row r="1889" s="10" customFormat="1" ht="29.88" customHeight="1">
      <c r="B1889" s="204"/>
      <c r="C1889" s="205"/>
      <c r="D1889" s="206" t="s">
        <v>77</v>
      </c>
      <c r="E1889" s="218" t="s">
        <v>3192</v>
      </c>
      <c r="F1889" s="218" t="s">
        <v>3193</v>
      </c>
      <c r="G1889" s="205"/>
      <c r="H1889" s="205"/>
      <c r="I1889" s="208"/>
      <c r="J1889" s="219">
        <f>BK1889</f>
        <v>0</v>
      </c>
      <c r="K1889" s="205"/>
      <c r="L1889" s="210"/>
      <c r="M1889" s="211"/>
      <c r="N1889" s="212"/>
      <c r="O1889" s="212"/>
      <c r="P1889" s="213">
        <f>SUM(P1890:P1893)</f>
        <v>0</v>
      </c>
      <c r="Q1889" s="212"/>
      <c r="R1889" s="213">
        <f>SUM(R1890:R1893)</f>
        <v>0.014880000000000001</v>
      </c>
      <c r="S1889" s="212"/>
      <c r="T1889" s="214">
        <f>SUM(T1890:T1893)</f>
        <v>0</v>
      </c>
      <c r="AR1889" s="215" t="s">
        <v>87</v>
      </c>
      <c r="AT1889" s="216" t="s">
        <v>77</v>
      </c>
      <c r="AU1889" s="216" t="s">
        <v>24</v>
      </c>
      <c r="AY1889" s="215" t="s">
        <v>168</v>
      </c>
      <c r="BK1889" s="217">
        <f>SUM(BK1890:BK1893)</f>
        <v>0</v>
      </c>
    </row>
    <row r="1890" s="1" customFormat="1" ht="25.5" customHeight="1">
      <c r="B1890" s="45"/>
      <c r="C1890" s="220" t="s">
        <v>3194</v>
      </c>
      <c r="D1890" s="220" t="s">
        <v>170</v>
      </c>
      <c r="E1890" s="221" t="s">
        <v>3195</v>
      </c>
      <c r="F1890" s="222" t="s">
        <v>3196</v>
      </c>
      <c r="G1890" s="223" t="s">
        <v>247</v>
      </c>
      <c r="H1890" s="224">
        <v>48</v>
      </c>
      <c r="I1890" s="225"/>
      <c r="J1890" s="226">
        <f>ROUND(I1890*H1890,2)</f>
        <v>0</v>
      </c>
      <c r="K1890" s="222" t="s">
        <v>174</v>
      </c>
      <c r="L1890" s="71"/>
      <c r="M1890" s="227" t="s">
        <v>22</v>
      </c>
      <c r="N1890" s="228" t="s">
        <v>49</v>
      </c>
      <c r="O1890" s="46"/>
      <c r="P1890" s="229">
        <f>O1890*H1890</f>
        <v>0</v>
      </c>
      <c r="Q1890" s="229">
        <v>8.0000000000000007E-05</v>
      </c>
      <c r="R1890" s="229">
        <f>Q1890*H1890</f>
        <v>0.0038400000000000005</v>
      </c>
      <c r="S1890" s="229">
        <v>0</v>
      </c>
      <c r="T1890" s="230">
        <f>S1890*H1890</f>
        <v>0</v>
      </c>
      <c r="AR1890" s="23" t="s">
        <v>244</v>
      </c>
      <c r="AT1890" s="23" t="s">
        <v>170</v>
      </c>
      <c r="AU1890" s="23" t="s">
        <v>87</v>
      </c>
      <c r="AY1890" s="23" t="s">
        <v>168</v>
      </c>
      <c r="BE1890" s="231">
        <f>IF(N1890="základní",J1890,0)</f>
        <v>0</v>
      </c>
      <c r="BF1890" s="231">
        <f>IF(N1890="snížená",J1890,0)</f>
        <v>0</v>
      </c>
      <c r="BG1890" s="231">
        <f>IF(N1890="zákl. přenesená",J1890,0)</f>
        <v>0</v>
      </c>
      <c r="BH1890" s="231">
        <f>IF(N1890="sníž. přenesená",J1890,0)</f>
        <v>0</v>
      </c>
      <c r="BI1890" s="231">
        <f>IF(N1890="nulová",J1890,0)</f>
        <v>0</v>
      </c>
      <c r="BJ1890" s="23" t="s">
        <v>24</v>
      </c>
      <c r="BK1890" s="231">
        <f>ROUND(I1890*H1890,2)</f>
        <v>0</v>
      </c>
      <c r="BL1890" s="23" t="s">
        <v>244</v>
      </c>
      <c r="BM1890" s="23" t="s">
        <v>3197</v>
      </c>
    </row>
    <row r="1891" s="1" customFormat="1" ht="25.5" customHeight="1">
      <c r="B1891" s="45"/>
      <c r="C1891" s="220" t="s">
        <v>3198</v>
      </c>
      <c r="D1891" s="220" t="s">
        <v>170</v>
      </c>
      <c r="E1891" s="221" t="s">
        <v>3199</v>
      </c>
      <c r="F1891" s="222" t="s">
        <v>3200</v>
      </c>
      <c r="G1891" s="223" t="s">
        <v>247</v>
      </c>
      <c r="H1891" s="224">
        <v>48</v>
      </c>
      <c r="I1891" s="225"/>
      <c r="J1891" s="226">
        <f>ROUND(I1891*H1891,2)</f>
        <v>0</v>
      </c>
      <c r="K1891" s="222" t="s">
        <v>174</v>
      </c>
      <c r="L1891" s="71"/>
      <c r="M1891" s="227" t="s">
        <v>22</v>
      </c>
      <c r="N1891" s="228" t="s">
        <v>49</v>
      </c>
      <c r="O1891" s="46"/>
      <c r="P1891" s="229">
        <f>O1891*H1891</f>
        <v>0</v>
      </c>
      <c r="Q1891" s="229">
        <v>0.00023000000000000001</v>
      </c>
      <c r="R1891" s="229">
        <f>Q1891*H1891</f>
        <v>0.011040000000000001</v>
      </c>
      <c r="S1891" s="229">
        <v>0</v>
      </c>
      <c r="T1891" s="230">
        <f>S1891*H1891</f>
        <v>0</v>
      </c>
      <c r="AR1891" s="23" t="s">
        <v>244</v>
      </c>
      <c r="AT1891" s="23" t="s">
        <v>170</v>
      </c>
      <c r="AU1891" s="23" t="s">
        <v>87</v>
      </c>
      <c r="AY1891" s="23" t="s">
        <v>168</v>
      </c>
      <c r="BE1891" s="231">
        <f>IF(N1891="základní",J1891,0)</f>
        <v>0</v>
      </c>
      <c r="BF1891" s="231">
        <f>IF(N1891="snížená",J1891,0)</f>
        <v>0</v>
      </c>
      <c r="BG1891" s="231">
        <f>IF(N1891="zákl. přenesená",J1891,0)</f>
        <v>0</v>
      </c>
      <c r="BH1891" s="231">
        <f>IF(N1891="sníž. přenesená",J1891,0)</f>
        <v>0</v>
      </c>
      <c r="BI1891" s="231">
        <f>IF(N1891="nulová",J1891,0)</f>
        <v>0</v>
      </c>
      <c r="BJ1891" s="23" t="s">
        <v>24</v>
      </c>
      <c r="BK1891" s="231">
        <f>ROUND(I1891*H1891,2)</f>
        <v>0</v>
      </c>
      <c r="BL1891" s="23" t="s">
        <v>244</v>
      </c>
      <c r="BM1891" s="23" t="s">
        <v>3201</v>
      </c>
    </row>
    <row r="1892" s="12" customFormat="1">
      <c r="B1892" s="244"/>
      <c r="C1892" s="245"/>
      <c r="D1892" s="234" t="s">
        <v>185</v>
      </c>
      <c r="E1892" s="246" t="s">
        <v>22</v>
      </c>
      <c r="F1892" s="247" t="s">
        <v>3202</v>
      </c>
      <c r="G1892" s="245"/>
      <c r="H1892" s="246" t="s">
        <v>22</v>
      </c>
      <c r="I1892" s="248"/>
      <c r="J1892" s="245"/>
      <c r="K1892" s="245"/>
      <c r="L1892" s="249"/>
      <c r="M1892" s="250"/>
      <c r="N1892" s="251"/>
      <c r="O1892" s="251"/>
      <c r="P1892" s="251"/>
      <c r="Q1892" s="251"/>
      <c r="R1892" s="251"/>
      <c r="S1892" s="251"/>
      <c r="T1892" s="252"/>
      <c r="AT1892" s="253" t="s">
        <v>185</v>
      </c>
      <c r="AU1892" s="253" t="s">
        <v>87</v>
      </c>
      <c r="AV1892" s="12" t="s">
        <v>24</v>
      </c>
      <c r="AW1892" s="12" t="s">
        <v>41</v>
      </c>
      <c r="AX1892" s="12" t="s">
        <v>78</v>
      </c>
      <c r="AY1892" s="253" t="s">
        <v>168</v>
      </c>
    </row>
    <row r="1893" s="11" customFormat="1">
      <c r="B1893" s="232"/>
      <c r="C1893" s="233"/>
      <c r="D1893" s="234" t="s">
        <v>185</v>
      </c>
      <c r="E1893" s="235" t="s">
        <v>22</v>
      </c>
      <c r="F1893" s="236" t="s">
        <v>437</v>
      </c>
      <c r="G1893" s="233"/>
      <c r="H1893" s="237">
        <v>48</v>
      </c>
      <c r="I1893" s="238"/>
      <c r="J1893" s="233"/>
      <c r="K1893" s="233"/>
      <c r="L1893" s="239"/>
      <c r="M1893" s="240"/>
      <c r="N1893" s="241"/>
      <c r="O1893" s="241"/>
      <c r="P1893" s="241"/>
      <c r="Q1893" s="241"/>
      <c r="R1893" s="241"/>
      <c r="S1893" s="241"/>
      <c r="T1893" s="242"/>
      <c r="AT1893" s="243" t="s">
        <v>185</v>
      </c>
      <c r="AU1893" s="243" t="s">
        <v>87</v>
      </c>
      <c r="AV1893" s="11" t="s">
        <v>87</v>
      </c>
      <c r="AW1893" s="11" t="s">
        <v>41</v>
      </c>
      <c r="AX1893" s="11" t="s">
        <v>78</v>
      </c>
      <c r="AY1893" s="243" t="s">
        <v>168</v>
      </c>
    </row>
    <row r="1894" s="10" customFormat="1" ht="29.88" customHeight="1">
      <c r="B1894" s="204"/>
      <c r="C1894" s="205"/>
      <c r="D1894" s="206" t="s">
        <v>77</v>
      </c>
      <c r="E1894" s="218" t="s">
        <v>3203</v>
      </c>
      <c r="F1894" s="218" t="s">
        <v>3204</v>
      </c>
      <c r="G1894" s="205"/>
      <c r="H1894" s="205"/>
      <c r="I1894" s="208"/>
      <c r="J1894" s="219">
        <f>BK1894</f>
        <v>0</v>
      </c>
      <c r="K1894" s="205"/>
      <c r="L1894" s="210"/>
      <c r="M1894" s="211"/>
      <c r="N1894" s="212"/>
      <c r="O1894" s="212"/>
      <c r="P1894" s="213">
        <f>SUM(P1895:P1924)</f>
        <v>0</v>
      </c>
      <c r="Q1894" s="212"/>
      <c r="R1894" s="213">
        <f>SUM(R1895:R1924)</f>
        <v>4.13893638496</v>
      </c>
      <c r="S1894" s="212"/>
      <c r="T1894" s="214">
        <f>SUM(T1895:T1924)</f>
        <v>0.91367274999999992</v>
      </c>
      <c r="AR1894" s="215" t="s">
        <v>87</v>
      </c>
      <c r="AT1894" s="216" t="s">
        <v>77</v>
      </c>
      <c r="AU1894" s="216" t="s">
        <v>24</v>
      </c>
      <c r="AY1894" s="215" t="s">
        <v>168</v>
      </c>
      <c r="BK1894" s="217">
        <f>SUM(BK1895:BK1924)</f>
        <v>0</v>
      </c>
    </row>
    <row r="1895" s="1" customFormat="1" ht="16.5" customHeight="1">
      <c r="B1895" s="45"/>
      <c r="C1895" s="220" t="s">
        <v>3205</v>
      </c>
      <c r="D1895" s="220" t="s">
        <v>170</v>
      </c>
      <c r="E1895" s="221" t="s">
        <v>3206</v>
      </c>
      <c r="F1895" s="222" t="s">
        <v>3207</v>
      </c>
      <c r="G1895" s="223" t="s">
        <v>247</v>
      </c>
      <c r="H1895" s="224">
        <v>1182.3119999999999</v>
      </c>
      <c r="I1895" s="225"/>
      <c r="J1895" s="226">
        <f>ROUND(I1895*H1895,2)</f>
        <v>0</v>
      </c>
      <c r="K1895" s="222" t="s">
        <v>174</v>
      </c>
      <c r="L1895" s="71"/>
      <c r="M1895" s="227" t="s">
        <v>22</v>
      </c>
      <c r="N1895" s="228" t="s">
        <v>49</v>
      </c>
      <c r="O1895" s="46"/>
      <c r="P1895" s="229">
        <f>O1895*H1895</f>
        <v>0</v>
      </c>
      <c r="Q1895" s="229">
        <v>0</v>
      </c>
      <c r="R1895" s="229">
        <f>Q1895*H1895</f>
        <v>0</v>
      </c>
      <c r="S1895" s="229">
        <v>0</v>
      </c>
      <c r="T1895" s="230">
        <f>S1895*H1895</f>
        <v>0</v>
      </c>
      <c r="AR1895" s="23" t="s">
        <v>244</v>
      </c>
      <c r="AT1895" s="23" t="s">
        <v>170</v>
      </c>
      <c r="AU1895" s="23" t="s">
        <v>87</v>
      </c>
      <c r="AY1895" s="23" t="s">
        <v>168</v>
      </c>
      <c r="BE1895" s="231">
        <f>IF(N1895="základní",J1895,0)</f>
        <v>0</v>
      </c>
      <c r="BF1895" s="231">
        <f>IF(N1895="snížená",J1895,0)</f>
        <v>0</v>
      </c>
      <c r="BG1895" s="231">
        <f>IF(N1895="zákl. přenesená",J1895,0)</f>
        <v>0</v>
      </c>
      <c r="BH1895" s="231">
        <f>IF(N1895="sníž. přenesená",J1895,0)</f>
        <v>0</v>
      </c>
      <c r="BI1895" s="231">
        <f>IF(N1895="nulová",J1895,0)</f>
        <v>0</v>
      </c>
      <c r="BJ1895" s="23" t="s">
        <v>24</v>
      </c>
      <c r="BK1895" s="231">
        <f>ROUND(I1895*H1895,2)</f>
        <v>0</v>
      </c>
      <c r="BL1895" s="23" t="s">
        <v>244</v>
      </c>
      <c r="BM1895" s="23" t="s">
        <v>3208</v>
      </c>
    </row>
    <row r="1896" s="11" customFormat="1">
      <c r="B1896" s="232"/>
      <c r="C1896" s="233"/>
      <c r="D1896" s="234" t="s">
        <v>185</v>
      </c>
      <c r="E1896" s="235" t="s">
        <v>22</v>
      </c>
      <c r="F1896" s="236" t="s">
        <v>3209</v>
      </c>
      <c r="G1896" s="233"/>
      <c r="H1896" s="237">
        <v>1182.3119999999999</v>
      </c>
      <c r="I1896" s="238"/>
      <c r="J1896" s="233"/>
      <c r="K1896" s="233"/>
      <c r="L1896" s="239"/>
      <c r="M1896" s="240"/>
      <c r="N1896" s="241"/>
      <c r="O1896" s="241"/>
      <c r="P1896" s="241"/>
      <c r="Q1896" s="241"/>
      <c r="R1896" s="241"/>
      <c r="S1896" s="241"/>
      <c r="T1896" s="242"/>
      <c r="AT1896" s="243" t="s">
        <v>185</v>
      </c>
      <c r="AU1896" s="243" t="s">
        <v>87</v>
      </c>
      <c r="AV1896" s="11" t="s">
        <v>87</v>
      </c>
      <c r="AW1896" s="11" t="s">
        <v>41</v>
      </c>
      <c r="AX1896" s="11" t="s">
        <v>78</v>
      </c>
      <c r="AY1896" s="243" t="s">
        <v>168</v>
      </c>
    </row>
    <row r="1897" s="1" customFormat="1" ht="16.5" customHeight="1">
      <c r="B1897" s="45"/>
      <c r="C1897" s="220" t="s">
        <v>3210</v>
      </c>
      <c r="D1897" s="220" t="s">
        <v>170</v>
      </c>
      <c r="E1897" s="221" t="s">
        <v>3211</v>
      </c>
      <c r="F1897" s="222" t="s">
        <v>3212</v>
      </c>
      <c r="G1897" s="223" t="s">
        <v>247</v>
      </c>
      <c r="H1897" s="224">
        <v>1182.3119999999999</v>
      </c>
      <c r="I1897" s="225"/>
      <c r="J1897" s="226">
        <f>ROUND(I1897*H1897,2)</f>
        <v>0</v>
      </c>
      <c r="K1897" s="222" t="s">
        <v>174</v>
      </c>
      <c r="L1897" s="71"/>
      <c r="M1897" s="227" t="s">
        <v>22</v>
      </c>
      <c r="N1897" s="228" t="s">
        <v>49</v>
      </c>
      <c r="O1897" s="46"/>
      <c r="P1897" s="229">
        <f>O1897*H1897</f>
        <v>0</v>
      </c>
      <c r="Q1897" s="229">
        <v>2.08E-06</v>
      </c>
      <c r="R1897" s="229">
        <f>Q1897*H1897</f>
        <v>0.0024592089599999997</v>
      </c>
      <c r="S1897" s="229">
        <v>0.00014999999999999999</v>
      </c>
      <c r="T1897" s="230">
        <f>S1897*H1897</f>
        <v>0.17734679999999997</v>
      </c>
      <c r="AR1897" s="23" t="s">
        <v>244</v>
      </c>
      <c r="AT1897" s="23" t="s">
        <v>170</v>
      </c>
      <c r="AU1897" s="23" t="s">
        <v>87</v>
      </c>
      <c r="AY1897" s="23" t="s">
        <v>168</v>
      </c>
      <c r="BE1897" s="231">
        <f>IF(N1897="základní",J1897,0)</f>
        <v>0</v>
      </c>
      <c r="BF1897" s="231">
        <f>IF(N1897="snížená",J1897,0)</f>
        <v>0</v>
      </c>
      <c r="BG1897" s="231">
        <f>IF(N1897="zákl. přenesená",J1897,0)</f>
        <v>0</v>
      </c>
      <c r="BH1897" s="231">
        <f>IF(N1897="sníž. přenesená",J1897,0)</f>
        <v>0</v>
      </c>
      <c r="BI1897" s="231">
        <f>IF(N1897="nulová",J1897,0)</f>
        <v>0</v>
      </c>
      <c r="BJ1897" s="23" t="s">
        <v>24</v>
      </c>
      <c r="BK1897" s="231">
        <f>ROUND(I1897*H1897,2)</f>
        <v>0</v>
      </c>
      <c r="BL1897" s="23" t="s">
        <v>244</v>
      </c>
      <c r="BM1897" s="23" t="s">
        <v>3213</v>
      </c>
    </row>
    <row r="1898" s="1" customFormat="1" ht="16.5" customHeight="1">
      <c r="B1898" s="45"/>
      <c r="C1898" s="220" t="s">
        <v>3214</v>
      </c>
      <c r="D1898" s="220" t="s">
        <v>170</v>
      </c>
      <c r="E1898" s="221" t="s">
        <v>3215</v>
      </c>
      <c r="F1898" s="222" t="s">
        <v>3216</v>
      </c>
      <c r="G1898" s="223" t="s">
        <v>247</v>
      </c>
      <c r="H1898" s="224">
        <v>2375.2449999999999</v>
      </c>
      <c r="I1898" s="225"/>
      <c r="J1898" s="226">
        <f>ROUND(I1898*H1898,2)</f>
        <v>0</v>
      </c>
      <c r="K1898" s="222" t="s">
        <v>174</v>
      </c>
      <c r="L1898" s="71"/>
      <c r="M1898" s="227" t="s">
        <v>22</v>
      </c>
      <c r="N1898" s="228" t="s">
        <v>49</v>
      </c>
      <c r="O1898" s="46"/>
      <c r="P1898" s="229">
        <f>O1898*H1898</f>
        <v>0</v>
      </c>
      <c r="Q1898" s="229">
        <v>0.001</v>
      </c>
      <c r="R1898" s="229">
        <f>Q1898*H1898</f>
        <v>2.3752450000000001</v>
      </c>
      <c r="S1898" s="229">
        <v>0.00031</v>
      </c>
      <c r="T1898" s="230">
        <f>S1898*H1898</f>
        <v>0.73632595000000001</v>
      </c>
      <c r="AR1898" s="23" t="s">
        <v>244</v>
      </c>
      <c r="AT1898" s="23" t="s">
        <v>170</v>
      </c>
      <c r="AU1898" s="23" t="s">
        <v>87</v>
      </c>
      <c r="AY1898" s="23" t="s">
        <v>168</v>
      </c>
      <c r="BE1898" s="231">
        <f>IF(N1898="základní",J1898,0)</f>
        <v>0</v>
      </c>
      <c r="BF1898" s="231">
        <f>IF(N1898="snížená",J1898,0)</f>
        <v>0</v>
      </c>
      <c r="BG1898" s="231">
        <f>IF(N1898="zákl. přenesená",J1898,0)</f>
        <v>0</v>
      </c>
      <c r="BH1898" s="231">
        <f>IF(N1898="sníž. přenesená",J1898,0)</f>
        <v>0</v>
      </c>
      <c r="BI1898" s="231">
        <f>IF(N1898="nulová",J1898,0)</f>
        <v>0</v>
      </c>
      <c r="BJ1898" s="23" t="s">
        <v>24</v>
      </c>
      <c r="BK1898" s="231">
        <f>ROUND(I1898*H1898,2)</f>
        <v>0</v>
      </c>
      <c r="BL1898" s="23" t="s">
        <v>244</v>
      </c>
      <c r="BM1898" s="23" t="s">
        <v>3217</v>
      </c>
    </row>
    <row r="1899" s="12" customFormat="1">
      <c r="B1899" s="244"/>
      <c r="C1899" s="245"/>
      <c r="D1899" s="234" t="s">
        <v>185</v>
      </c>
      <c r="E1899" s="246" t="s">
        <v>22</v>
      </c>
      <c r="F1899" s="247" t="s">
        <v>3218</v>
      </c>
      <c r="G1899" s="245"/>
      <c r="H1899" s="246" t="s">
        <v>22</v>
      </c>
      <c r="I1899" s="248"/>
      <c r="J1899" s="245"/>
      <c r="K1899" s="245"/>
      <c r="L1899" s="249"/>
      <c r="M1899" s="250"/>
      <c r="N1899" s="251"/>
      <c r="O1899" s="251"/>
      <c r="P1899" s="251"/>
      <c r="Q1899" s="251"/>
      <c r="R1899" s="251"/>
      <c r="S1899" s="251"/>
      <c r="T1899" s="252"/>
      <c r="AT1899" s="253" t="s">
        <v>185</v>
      </c>
      <c r="AU1899" s="253" t="s">
        <v>87</v>
      </c>
      <c r="AV1899" s="12" t="s">
        <v>24</v>
      </c>
      <c r="AW1899" s="12" t="s">
        <v>41</v>
      </c>
      <c r="AX1899" s="12" t="s">
        <v>78</v>
      </c>
      <c r="AY1899" s="253" t="s">
        <v>168</v>
      </c>
    </row>
    <row r="1900" s="11" customFormat="1">
      <c r="B1900" s="232"/>
      <c r="C1900" s="233"/>
      <c r="D1900" s="234" t="s">
        <v>185</v>
      </c>
      <c r="E1900" s="235" t="s">
        <v>22</v>
      </c>
      <c r="F1900" s="236" t="s">
        <v>3219</v>
      </c>
      <c r="G1900" s="233"/>
      <c r="H1900" s="237">
        <v>920.51999999999998</v>
      </c>
      <c r="I1900" s="238"/>
      <c r="J1900" s="233"/>
      <c r="K1900" s="233"/>
      <c r="L1900" s="239"/>
      <c r="M1900" s="240"/>
      <c r="N1900" s="241"/>
      <c r="O1900" s="241"/>
      <c r="P1900" s="241"/>
      <c r="Q1900" s="241"/>
      <c r="R1900" s="241"/>
      <c r="S1900" s="241"/>
      <c r="T1900" s="242"/>
      <c r="AT1900" s="243" t="s">
        <v>185</v>
      </c>
      <c r="AU1900" s="243" t="s">
        <v>87</v>
      </c>
      <c r="AV1900" s="11" t="s">
        <v>87</v>
      </c>
      <c r="AW1900" s="11" t="s">
        <v>41</v>
      </c>
      <c r="AX1900" s="11" t="s">
        <v>78</v>
      </c>
      <c r="AY1900" s="243" t="s">
        <v>168</v>
      </c>
    </row>
    <row r="1901" s="12" customFormat="1">
      <c r="B1901" s="244"/>
      <c r="C1901" s="245"/>
      <c r="D1901" s="234" t="s">
        <v>185</v>
      </c>
      <c r="E1901" s="246" t="s">
        <v>22</v>
      </c>
      <c r="F1901" s="247" t="s">
        <v>3220</v>
      </c>
      <c r="G1901" s="245"/>
      <c r="H1901" s="246" t="s">
        <v>22</v>
      </c>
      <c r="I1901" s="248"/>
      <c r="J1901" s="245"/>
      <c r="K1901" s="245"/>
      <c r="L1901" s="249"/>
      <c r="M1901" s="250"/>
      <c r="N1901" s="251"/>
      <c r="O1901" s="251"/>
      <c r="P1901" s="251"/>
      <c r="Q1901" s="251"/>
      <c r="R1901" s="251"/>
      <c r="S1901" s="251"/>
      <c r="T1901" s="252"/>
      <c r="AT1901" s="253" t="s">
        <v>185</v>
      </c>
      <c r="AU1901" s="253" t="s">
        <v>87</v>
      </c>
      <c r="AV1901" s="12" t="s">
        <v>24</v>
      </c>
      <c r="AW1901" s="12" t="s">
        <v>41</v>
      </c>
      <c r="AX1901" s="12" t="s">
        <v>78</v>
      </c>
      <c r="AY1901" s="253" t="s">
        <v>168</v>
      </c>
    </row>
    <row r="1902" s="11" customFormat="1">
      <c r="B1902" s="232"/>
      <c r="C1902" s="233"/>
      <c r="D1902" s="234" t="s">
        <v>185</v>
      </c>
      <c r="E1902" s="235" t="s">
        <v>22</v>
      </c>
      <c r="F1902" s="236" t="s">
        <v>3221</v>
      </c>
      <c r="G1902" s="233"/>
      <c r="H1902" s="237">
        <v>1157.395</v>
      </c>
      <c r="I1902" s="238"/>
      <c r="J1902" s="233"/>
      <c r="K1902" s="233"/>
      <c r="L1902" s="239"/>
      <c r="M1902" s="240"/>
      <c r="N1902" s="241"/>
      <c r="O1902" s="241"/>
      <c r="P1902" s="241"/>
      <c r="Q1902" s="241"/>
      <c r="R1902" s="241"/>
      <c r="S1902" s="241"/>
      <c r="T1902" s="242"/>
      <c r="AT1902" s="243" t="s">
        <v>185</v>
      </c>
      <c r="AU1902" s="243" t="s">
        <v>87</v>
      </c>
      <c r="AV1902" s="11" t="s">
        <v>87</v>
      </c>
      <c r="AW1902" s="11" t="s">
        <v>41</v>
      </c>
      <c r="AX1902" s="11" t="s">
        <v>78</v>
      </c>
      <c r="AY1902" s="243" t="s">
        <v>168</v>
      </c>
    </row>
    <row r="1903" s="12" customFormat="1">
      <c r="B1903" s="244"/>
      <c r="C1903" s="245"/>
      <c r="D1903" s="234" t="s">
        <v>185</v>
      </c>
      <c r="E1903" s="246" t="s">
        <v>22</v>
      </c>
      <c r="F1903" s="247" t="s">
        <v>3222</v>
      </c>
      <c r="G1903" s="245"/>
      <c r="H1903" s="246" t="s">
        <v>22</v>
      </c>
      <c r="I1903" s="248"/>
      <c r="J1903" s="245"/>
      <c r="K1903" s="245"/>
      <c r="L1903" s="249"/>
      <c r="M1903" s="250"/>
      <c r="N1903" s="251"/>
      <c r="O1903" s="251"/>
      <c r="P1903" s="251"/>
      <c r="Q1903" s="251"/>
      <c r="R1903" s="251"/>
      <c r="S1903" s="251"/>
      <c r="T1903" s="252"/>
      <c r="AT1903" s="253" t="s">
        <v>185</v>
      </c>
      <c r="AU1903" s="253" t="s">
        <v>87</v>
      </c>
      <c r="AV1903" s="12" t="s">
        <v>24</v>
      </c>
      <c r="AW1903" s="12" t="s">
        <v>41</v>
      </c>
      <c r="AX1903" s="12" t="s">
        <v>78</v>
      </c>
      <c r="AY1903" s="253" t="s">
        <v>168</v>
      </c>
    </row>
    <row r="1904" s="11" customFormat="1">
      <c r="B1904" s="232"/>
      <c r="C1904" s="233"/>
      <c r="D1904" s="234" t="s">
        <v>185</v>
      </c>
      <c r="E1904" s="235" t="s">
        <v>22</v>
      </c>
      <c r="F1904" s="236" t="s">
        <v>3223</v>
      </c>
      <c r="G1904" s="233"/>
      <c r="H1904" s="237">
        <v>297.32999999999998</v>
      </c>
      <c r="I1904" s="238"/>
      <c r="J1904" s="233"/>
      <c r="K1904" s="233"/>
      <c r="L1904" s="239"/>
      <c r="M1904" s="240"/>
      <c r="N1904" s="241"/>
      <c r="O1904" s="241"/>
      <c r="P1904" s="241"/>
      <c r="Q1904" s="241"/>
      <c r="R1904" s="241"/>
      <c r="S1904" s="241"/>
      <c r="T1904" s="242"/>
      <c r="AT1904" s="243" t="s">
        <v>185</v>
      </c>
      <c r="AU1904" s="243" t="s">
        <v>87</v>
      </c>
      <c r="AV1904" s="11" t="s">
        <v>87</v>
      </c>
      <c r="AW1904" s="11" t="s">
        <v>41</v>
      </c>
      <c r="AX1904" s="11" t="s">
        <v>78</v>
      </c>
      <c r="AY1904" s="243" t="s">
        <v>168</v>
      </c>
    </row>
    <row r="1905" s="1" customFormat="1" ht="16.5" customHeight="1">
      <c r="B1905" s="45"/>
      <c r="C1905" s="220" t="s">
        <v>3224</v>
      </c>
      <c r="D1905" s="220" t="s">
        <v>170</v>
      </c>
      <c r="E1905" s="221" t="s">
        <v>3225</v>
      </c>
      <c r="F1905" s="222" t="s">
        <v>3226</v>
      </c>
      <c r="G1905" s="223" t="s">
        <v>247</v>
      </c>
      <c r="H1905" s="224">
        <v>2375.2449999999999</v>
      </c>
      <c r="I1905" s="225"/>
      <c r="J1905" s="226">
        <f>ROUND(I1905*H1905,2)</f>
        <v>0</v>
      </c>
      <c r="K1905" s="222" t="s">
        <v>174</v>
      </c>
      <c r="L1905" s="71"/>
      <c r="M1905" s="227" t="s">
        <v>22</v>
      </c>
      <c r="N1905" s="228" t="s">
        <v>49</v>
      </c>
      <c r="O1905" s="46"/>
      <c r="P1905" s="229">
        <f>O1905*H1905</f>
        <v>0</v>
      </c>
      <c r="Q1905" s="229">
        <v>0</v>
      </c>
      <c r="R1905" s="229">
        <f>Q1905*H1905</f>
        <v>0</v>
      </c>
      <c r="S1905" s="229">
        <v>0</v>
      </c>
      <c r="T1905" s="230">
        <f>S1905*H1905</f>
        <v>0</v>
      </c>
      <c r="AR1905" s="23" t="s">
        <v>244</v>
      </c>
      <c r="AT1905" s="23" t="s">
        <v>170</v>
      </c>
      <c r="AU1905" s="23" t="s">
        <v>87</v>
      </c>
      <c r="AY1905" s="23" t="s">
        <v>168</v>
      </c>
      <c r="BE1905" s="231">
        <f>IF(N1905="základní",J1905,0)</f>
        <v>0</v>
      </c>
      <c r="BF1905" s="231">
        <f>IF(N1905="snížená",J1905,0)</f>
        <v>0</v>
      </c>
      <c r="BG1905" s="231">
        <f>IF(N1905="zákl. přenesená",J1905,0)</f>
        <v>0</v>
      </c>
      <c r="BH1905" s="231">
        <f>IF(N1905="sníž. přenesená",J1905,0)</f>
        <v>0</v>
      </c>
      <c r="BI1905" s="231">
        <f>IF(N1905="nulová",J1905,0)</f>
        <v>0</v>
      </c>
      <c r="BJ1905" s="23" t="s">
        <v>24</v>
      </c>
      <c r="BK1905" s="231">
        <f>ROUND(I1905*H1905,2)</f>
        <v>0</v>
      </c>
      <c r="BL1905" s="23" t="s">
        <v>244</v>
      </c>
      <c r="BM1905" s="23" t="s">
        <v>3227</v>
      </c>
    </row>
    <row r="1906" s="1" customFormat="1" ht="16.5" customHeight="1">
      <c r="B1906" s="45"/>
      <c r="C1906" s="220" t="s">
        <v>3228</v>
      </c>
      <c r="D1906" s="220" t="s">
        <v>170</v>
      </c>
      <c r="E1906" s="221" t="s">
        <v>3229</v>
      </c>
      <c r="F1906" s="222" t="s">
        <v>3230</v>
      </c>
      <c r="G1906" s="223" t="s">
        <v>247</v>
      </c>
      <c r="H1906" s="224">
        <v>3374.0079999999998</v>
      </c>
      <c r="I1906" s="225"/>
      <c r="J1906" s="226">
        <f>ROUND(I1906*H1906,2)</f>
        <v>0</v>
      </c>
      <c r="K1906" s="222" t="s">
        <v>174</v>
      </c>
      <c r="L1906" s="71"/>
      <c r="M1906" s="227" t="s">
        <v>22</v>
      </c>
      <c r="N1906" s="228" t="s">
        <v>49</v>
      </c>
      <c r="O1906" s="46"/>
      <c r="P1906" s="229">
        <f>O1906*H1906</f>
        <v>0</v>
      </c>
      <c r="Q1906" s="229">
        <v>0.00020000000000000001</v>
      </c>
      <c r="R1906" s="229">
        <f>Q1906*H1906</f>
        <v>0.6748016</v>
      </c>
      <c r="S1906" s="229">
        <v>0</v>
      </c>
      <c r="T1906" s="230">
        <f>S1906*H1906</f>
        <v>0</v>
      </c>
      <c r="AR1906" s="23" t="s">
        <v>244</v>
      </c>
      <c r="AT1906" s="23" t="s">
        <v>170</v>
      </c>
      <c r="AU1906" s="23" t="s">
        <v>87</v>
      </c>
      <c r="AY1906" s="23" t="s">
        <v>168</v>
      </c>
      <c r="BE1906" s="231">
        <f>IF(N1906="základní",J1906,0)</f>
        <v>0</v>
      </c>
      <c r="BF1906" s="231">
        <f>IF(N1906="snížená",J1906,0)</f>
        <v>0</v>
      </c>
      <c r="BG1906" s="231">
        <f>IF(N1906="zákl. přenesená",J1906,0)</f>
        <v>0</v>
      </c>
      <c r="BH1906" s="231">
        <f>IF(N1906="sníž. přenesená",J1906,0)</f>
        <v>0</v>
      </c>
      <c r="BI1906" s="231">
        <f>IF(N1906="nulová",J1906,0)</f>
        <v>0</v>
      </c>
      <c r="BJ1906" s="23" t="s">
        <v>24</v>
      </c>
      <c r="BK1906" s="231">
        <f>ROUND(I1906*H1906,2)</f>
        <v>0</v>
      </c>
      <c r="BL1906" s="23" t="s">
        <v>244</v>
      </c>
      <c r="BM1906" s="23" t="s">
        <v>3231</v>
      </c>
    </row>
    <row r="1907" s="1" customFormat="1" ht="25.5" customHeight="1">
      <c r="B1907" s="45"/>
      <c r="C1907" s="220" t="s">
        <v>3232</v>
      </c>
      <c r="D1907" s="220" t="s">
        <v>170</v>
      </c>
      <c r="E1907" s="221" t="s">
        <v>3233</v>
      </c>
      <c r="F1907" s="222" t="s">
        <v>3234</v>
      </c>
      <c r="G1907" s="223" t="s">
        <v>247</v>
      </c>
      <c r="H1907" s="224">
        <v>3374.0079999999998</v>
      </c>
      <c r="I1907" s="225"/>
      <c r="J1907" s="226">
        <f>ROUND(I1907*H1907,2)</f>
        <v>0</v>
      </c>
      <c r="K1907" s="222" t="s">
        <v>174</v>
      </c>
      <c r="L1907" s="71"/>
      <c r="M1907" s="227" t="s">
        <v>22</v>
      </c>
      <c r="N1907" s="228" t="s">
        <v>49</v>
      </c>
      <c r="O1907" s="46"/>
      <c r="P1907" s="229">
        <f>O1907*H1907</f>
        <v>0</v>
      </c>
      <c r="Q1907" s="229">
        <v>0.00032200000000000002</v>
      </c>
      <c r="R1907" s="229">
        <f>Q1907*H1907</f>
        <v>1.0864305759999999</v>
      </c>
      <c r="S1907" s="229">
        <v>0</v>
      </c>
      <c r="T1907" s="230">
        <f>S1907*H1907</f>
        <v>0</v>
      </c>
      <c r="AR1907" s="23" t="s">
        <v>244</v>
      </c>
      <c r="AT1907" s="23" t="s">
        <v>170</v>
      </c>
      <c r="AU1907" s="23" t="s">
        <v>87</v>
      </c>
      <c r="AY1907" s="23" t="s">
        <v>168</v>
      </c>
      <c r="BE1907" s="231">
        <f>IF(N1907="základní",J1907,0)</f>
        <v>0</v>
      </c>
      <c r="BF1907" s="231">
        <f>IF(N1907="snížená",J1907,0)</f>
        <v>0</v>
      </c>
      <c r="BG1907" s="231">
        <f>IF(N1907="zákl. přenesená",J1907,0)</f>
        <v>0</v>
      </c>
      <c r="BH1907" s="231">
        <f>IF(N1907="sníž. přenesená",J1907,0)</f>
        <v>0</v>
      </c>
      <c r="BI1907" s="231">
        <f>IF(N1907="nulová",J1907,0)</f>
        <v>0</v>
      </c>
      <c r="BJ1907" s="23" t="s">
        <v>24</v>
      </c>
      <c r="BK1907" s="231">
        <f>ROUND(I1907*H1907,2)</f>
        <v>0</v>
      </c>
      <c r="BL1907" s="23" t="s">
        <v>244</v>
      </c>
      <c r="BM1907" s="23" t="s">
        <v>3235</v>
      </c>
    </row>
    <row r="1908" s="1" customFormat="1">
      <c r="B1908" s="45"/>
      <c r="C1908" s="73"/>
      <c r="D1908" s="234" t="s">
        <v>464</v>
      </c>
      <c r="E1908" s="73"/>
      <c r="F1908" s="264" t="s">
        <v>3236</v>
      </c>
      <c r="G1908" s="73"/>
      <c r="H1908" s="73"/>
      <c r="I1908" s="190"/>
      <c r="J1908" s="73"/>
      <c r="K1908" s="73"/>
      <c r="L1908" s="71"/>
      <c r="M1908" s="265"/>
      <c r="N1908" s="46"/>
      <c r="O1908" s="46"/>
      <c r="P1908" s="46"/>
      <c r="Q1908" s="46"/>
      <c r="R1908" s="46"/>
      <c r="S1908" s="46"/>
      <c r="T1908" s="94"/>
      <c r="AT1908" s="23" t="s">
        <v>464</v>
      </c>
      <c r="AU1908" s="23" t="s">
        <v>87</v>
      </c>
    </row>
    <row r="1909" s="12" customFormat="1">
      <c r="B1909" s="244"/>
      <c r="C1909" s="245"/>
      <c r="D1909" s="234" t="s">
        <v>185</v>
      </c>
      <c r="E1909" s="246" t="s">
        <v>22</v>
      </c>
      <c r="F1909" s="247" t="s">
        <v>3237</v>
      </c>
      <c r="G1909" s="245"/>
      <c r="H1909" s="246" t="s">
        <v>22</v>
      </c>
      <c r="I1909" s="248"/>
      <c r="J1909" s="245"/>
      <c r="K1909" s="245"/>
      <c r="L1909" s="249"/>
      <c r="M1909" s="250"/>
      <c r="N1909" s="251"/>
      <c r="O1909" s="251"/>
      <c r="P1909" s="251"/>
      <c r="Q1909" s="251"/>
      <c r="R1909" s="251"/>
      <c r="S1909" s="251"/>
      <c r="T1909" s="252"/>
      <c r="AT1909" s="253" t="s">
        <v>185</v>
      </c>
      <c r="AU1909" s="253" t="s">
        <v>87</v>
      </c>
      <c r="AV1909" s="12" t="s">
        <v>24</v>
      </c>
      <c r="AW1909" s="12" t="s">
        <v>41</v>
      </c>
      <c r="AX1909" s="12" t="s">
        <v>78</v>
      </c>
      <c r="AY1909" s="253" t="s">
        <v>168</v>
      </c>
    </row>
    <row r="1910" s="11" customFormat="1">
      <c r="B1910" s="232"/>
      <c r="C1910" s="233"/>
      <c r="D1910" s="234" t="s">
        <v>185</v>
      </c>
      <c r="E1910" s="235" t="s">
        <v>22</v>
      </c>
      <c r="F1910" s="236" t="s">
        <v>3219</v>
      </c>
      <c r="G1910" s="233"/>
      <c r="H1910" s="237">
        <v>920.51999999999998</v>
      </c>
      <c r="I1910" s="238"/>
      <c r="J1910" s="233"/>
      <c r="K1910" s="233"/>
      <c r="L1910" s="239"/>
      <c r="M1910" s="240"/>
      <c r="N1910" s="241"/>
      <c r="O1910" s="241"/>
      <c r="P1910" s="241"/>
      <c r="Q1910" s="241"/>
      <c r="R1910" s="241"/>
      <c r="S1910" s="241"/>
      <c r="T1910" s="242"/>
      <c r="AT1910" s="243" t="s">
        <v>185</v>
      </c>
      <c r="AU1910" s="243" t="s">
        <v>87</v>
      </c>
      <c r="AV1910" s="11" t="s">
        <v>87</v>
      </c>
      <c r="AW1910" s="11" t="s">
        <v>41</v>
      </c>
      <c r="AX1910" s="11" t="s">
        <v>78</v>
      </c>
      <c r="AY1910" s="243" t="s">
        <v>168</v>
      </c>
    </row>
    <row r="1911" s="12" customFormat="1">
      <c r="B1911" s="244"/>
      <c r="C1911" s="245"/>
      <c r="D1911" s="234" t="s">
        <v>185</v>
      </c>
      <c r="E1911" s="246" t="s">
        <v>22</v>
      </c>
      <c r="F1911" s="247" t="s">
        <v>3238</v>
      </c>
      <c r="G1911" s="245"/>
      <c r="H1911" s="246" t="s">
        <v>22</v>
      </c>
      <c r="I1911" s="248"/>
      <c r="J1911" s="245"/>
      <c r="K1911" s="245"/>
      <c r="L1911" s="249"/>
      <c r="M1911" s="250"/>
      <c r="N1911" s="251"/>
      <c r="O1911" s="251"/>
      <c r="P1911" s="251"/>
      <c r="Q1911" s="251"/>
      <c r="R1911" s="251"/>
      <c r="S1911" s="251"/>
      <c r="T1911" s="252"/>
      <c r="AT1911" s="253" t="s">
        <v>185</v>
      </c>
      <c r="AU1911" s="253" t="s">
        <v>87</v>
      </c>
      <c r="AV1911" s="12" t="s">
        <v>24</v>
      </c>
      <c r="AW1911" s="12" t="s">
        <v>41</v>
      </c>
      <c r="AX1911" s="12" t="s">
        <v>78</v>
      </c>
      <c r="AY1911" s="253" t="s">
        <v>168</v>
      </c>
    </row>
    <row r="1912" s="11" customFormat="1">
      <c r="B1912" s="232"/>
      <c r="C1912" s="233"/>
      <c r="D1912" s="234" t="s">
        <v>185</v>
      </c>
      <c r="E1912" s="235" t="s">
        <v>22</v>
      </c>
      <c r="F1912" s="236" t="s">
        <v>3239</v>
      </c>
      <c r="G1912" s="233"/>
      <c r="H1912" s="237">
        <v>102.164</v>
      </c>
      <c r="I1912" s="238"/>
      <c r="J1912" s="233"/>
      <c r="K1912" s="233"/>
      <c r="L1912" s="239"/>
      <c r="M1912" s="240"/>
      <c r="N1912" s="241"/>
      <c r="O1912" s="241"/>
      <c r="P1912" s="241"/>
      <c r="Q1912" s="241"/>
      <c r="R1912" s="241"/>
      <c r="S1912" s="241"/>
      <c r="T1912" s="242"/>
      <c r="AT1912" s="243" t="s">
        <v>185</v>
      </c>
      <c r="AU1912" s="243" t="s">
        <v>87</v>
      </c>
      <c r="AV1912" s="11" t="s">
        <v>87</v>
      </c>
      <c r="AW1912" s="11" t="s">
        <v>41</v>
      </c>
      <c r="AX1912" s="11" t="s">
        <v>78</v>
      </c>
      <c r="AY1912" s="243" t="s">
        <v>168</v>
      </c>
    </row>
    <row r="1913" s="12" customFormat="1">
      <c r="B1913" s="244"/>
      <c r="C1913" s="245"/>
      <c r="D1913" s="234" t="s">
        <v>185</v>
      </c>
      <c r="E1913" s="246" t="s">
        <v>22</v>
      </c>
      <c r="F1913" s="247" t="s">
        <v>3240</v>
      </c>
      <c r="G1913" s="245"/>
      <c r="H1913" s="246" t="s">
        <v>22</v>
      </c>
      <c r="I1913" s="248"/>
      <c r="J1913" s="245"/>
      <c r="K1913" s="245"/>
      <c r="L1913" s="249"/>
      <c r="M1913" s="250"/>
      <c r="N1913" s="251"/>
      <c r="O1913" s="251"/>
      <c r="P1913" s="251"/>
      <c r="Q1913" s="251"/>
      <c r="R1913" s="251"/>
      <c r="S1913" s="251"/>
      <c r="T1913" s="252"/>
      <c r="AT1913" s="253" t="s">
        <v>185</v>
      </c>
      <c r="AU1913" s="253" t="s">
        <v>87</v>
      </c>
      <c r="AV1913" s="12" t="s">
        <v>24</v>
      </c>
      <c r="AW1913" s="12" t="s">
        <v>41</v>
      </c>
      <c r="AX1913" s="12" t="s">
        <v>78</v>
      </c>
      <c r="AY1913" s="253" t="s">
        <v>168</v>
      </c>
    </row>
    <row r="1914" s="11" customFormat="1">
      <c r="B1914" s="232"/>
      <c r="C1914" s="233"/>
      <c r="D1914" s="234" t="s">
        <v>185</v>
      </c>
      <c r="E1914" s="235" t="s">
        <v>22</v>
      </c>
      <c r="F1914" s="236" t="s">
        <v>3241</v>
      </c>
      <c r="G1914" s="233"/>
      <c r="H1914" s="237">
        <v>34.68</v>
      </c>
      <c r="I1914" s="238"/>
      <c r="J1914" s="233"/>
      <c r="K1914" s="233"/>
      <c r="L1914" s="239"/>
      <c r="M1914" s="240"/>
      <c r="N1914" s="241"/>
      <c r="O1914" s="241"/>
      <c r="P1914" s="241"/>
      <c r="Q1914" s="241"/>
      <c r="R1914" s="241"/>
      <c r="S1914" s="241"/>
      <c r="T1914" s="242"/>
      <c r="AT1914" s="243" t="s">
        <v>185</v>
      </c>
      <c r="AU1914" s="243" t="s">
        <v>87</v>
      </c>
      <c r="AV1914" s="11" t="s">
        <v>87</v>
      </c>
      <c r="AW1914" s="11" t="s">
        <v>41</v>
      </c>
      <c r="AX1914" s="11" t="s">
        <v>78</v>
      </c>
      <c r="AY1914" s="243" t="s">
        <v>168</v>
      </c>
    </row>
    <row r="1915" s="12" customFormat="1">
      <c r="B1915" s="244"/>
      <c r="C1915" s="245"/>
      <c r="D1915" s="234" t="s">
        <v>185</v>
      </c>
      <c r="E1915" s="246" t="s">
        <v>22</v>
      </c>
      <c r="F1915" s="247" t="s">
        <v>3242</v>
      </c>
      <c r="G1915" s="245"/>
      <c r="H1915" s="246" t="s">
        <v>22</v>
      </c>
      <c r="I1915" s="248"/>
      <c r="J1915" s="245"/>
      <c r="K1915" s="245"/>
      <c r="L1915" s="249"/>
      <c r="M1915" s="250"/>
      <c r="N1915" s="251"/>
      <c r="O1915" s="251"/>
      <c r="P1915" s="251"/>
      <c r="Q1915" s="251"/>
      <c r="R1915" s="251"/>
      <c r="S1915" s="251"/>
      <c r="T1915" s="252"/>
      <c r="AT1915" s="253" t="s">
        <v>185</v>
      </c>
      <c r="AU1915" s="253" t="s">
        <v>87</v>
      </c>
      <c r="AV1915" s="12" t="s">
        <v>24</v>
      </c>
      <c r="AW1915" s="12" t="s">
        <v>41</v>
      </c>
      <c r="AX1915" s="12" t="s">
        <v>78</v>
      </c>
      <c r="AY1915" s="253" t="s">
        <v>168</v>
      </c>
    </row>
    <row r="1916" s="11" customFormat="1">
      <c r="B1916" s="232"/>
      <c r="C1916" s="233"/>
      <c r="D1916" s="234" t="s">
        <v>185</v>
      </c>
      <c r="E1916" s="235" t="s">
        <v>22</v>
      </c>
      <c r="F1916" s="236" t="s">
        <v>968</v>
      </c>
      <c r="G1916" s="233"/>
      <c r="H1916" s="237">
        <v>1044.4680000000001</v>
      </c>
      <c r="I1916" s="238"/>
      <c r="J1916" s="233"/>
      <c r="K1916" s="233"/>
      <c r="L1916" s="239"/>
      <c r="M1916" s="240"/>
      <c r="N1916" s="241"/>
      <c r="O1916" s="241"/>
      <c r="P1916" s="241"/>
      <c r="Q1916" s="241"/>
      <c r="R1916" s="241"/>
      <c r="S1916" s="241"/>
      <c r="T1916" s="242"/>
      <c r="AT1916" s="243" t="s">
        <v>185</v>
      </c>
      <c r="AU1916" s="243" t="s">
        <v>87</v>
      </c>
      <c r="AV1916" s="11" t="s">
        <v>87</v>
      </c>
      <c r="AW1916" s="11" t="s">
        <v>41</v>
      </c>
      <c r="AX1916" s="11" t="s">
        <v>78</v>
      </c>
      <c r="AY1916" s="243" t="s">
        <v>168</v>
      </c>
    </row>
    <row r="1917" s="12" customFormat="1">
      <c r="B1917" s="244"/>
      <c r="C1917" s="245"/>
      <c r="D1917" s="234" t="s">
        <v>185</v>
      </c>
      <c r="E1917" s="246" t="s">
        <v>22</v>
      </c>
      <c r="F1917" s="247" t="s">
        <v>3243</v>
      </c>
      <c r="G1917" s="245"/>
      <c r="H1917" s="246" t="s">
        <v>22</v>
      </c>
      <c r="I1917" s="248"/>
      <c r="J1917" s="245"/>
      <c r="K1917" s="245"/>
      <c r="L1917" s="249"/>
      <c r="M1917" s="250"/>
      <c r="N1917" s="251"/>
      <c r="O1917" s="251"/>
      <c r="P1917" s="251"/>
      <c r="Q1917" s="251"/>
      <c r="R1917" s="251"/>
      <c r="S1917" s="251"/>
      <c r="T1917" s="252"/>
      <c r="AT1917" s="253" t="s">
        <v>185</v>
      </c>
      <c r="AU1917" s="253" t="s">
        <v>87</v>
      </c>
      <c r="AV1917" s="12" t="s">
        <v>24</v>
      </c>
      <c r="AW1917" s="12" t="s">
        <v>41</v>
      </c>
      <c r="AX1917" s="12" t="s">
        <v>78</v>
      </c>
      <c r="AY1917" s="253" t="s">
        <v>168</v>
      </c>
    </row>
    <row r="1918" s="11" customFormat="1">
      <c r="B1918" s="232"/>
      <c r="C1918" s="233"/>
      <c r="D1918" s="234" t="s">
        <v>185</v>
      </c>
      <c r="E1918" s="235" t="s">
        <v>22</v>
      </c>
      <c r="F1918" s="236" t="s">
        <v>3244</v>
      </c>
      <c r="G1918" s="233"/>
      <c r="H1918" s="237">
        <v>121.851</v>
      </c>
      <c r="I1918" s="238"/>
      <c r="J1918" s="233"/>
      <c r="K1918" s="233"/>
      <c r="L1918" s="239"/>
      <c r="M1918" s="240"/>
      <c r="N1918" s="241"/>
      <c r="O1918" s="241"/>
      <c r="P1918" s="241"/>
      <c r="Q1918" s="241"/>
      <c r="R1918" s="241"/>
      <c r="S1918" s="241"/>
      <c r="T1918" s="242"/>
      <c r="AT1918" s="243" t="s">
        <v>185</v>
      </c>
      <c r="AU1918" s="243" t="s">
        <v>87</v>
      </c>
      <c r="AV1918" s="11" t="s">
        <v>87</v>
      </c>
      <c r="AW1918" s="11" t="s">
        <v>41</v>
      </c>
      <c r="AX1918" s="11" t="s">
        <v>78</v>
      </c>
      <c r="AY1918" s="243" t="s">
        <v>168</v>
      </c>
    </row>
    <row r="1919" s="12" customFormat="1">
      <c r="B1919" s="244"/>
      <c r="C1919" s="245"/>
      <c r="D1919" s="234" t="s">
        <v>185</v>
      </c>
      <c r="E1919" s="246" t="s">
        <v>22</v>
      </c>
      <c r="F1919" s="247" t="s">
        <v>3245</v>
      </c>
      <c r="G1919" s="245"/>
      <c r="H1919" s="246" t="s">
        <v>22</v>
      </c>
      <c r="I1919" s="248"/>
      <c r="J1919" s="245"/>
      <c r="K1919" s="245"/>
      <c r="L1919" s="249"/>
      <c r="M1919" s="250"/>
      <c r="N1919" s="251"/>
      <c r="O1919" s="251"/>
      <c r="P1919" s="251"/>
      <c r="Q1919" s="251"/>
      <c r="R1919" s="251"/>
      <c r="S1919" s="251"/>
      <c r="T1919" s="252"/>
      <c r="AT1919" s="253" t="s">
        <v>185</v>
      </c>
      <c r="AU1919" s="253" t="s">
        <v>87</v>
      </c>
      <c r="AV1919" s="12" t="s">
        <v>24</v>
      </c>
      <c r="AW1919" s="12" t="s">
        <v>41</v>
      </c>
      <c r="AX1919" s="12" t="s">
        <v>78</v>
      </c>
      <c r="AY1919" s="253" t="s">
        <v>168</v>
      </c>
    </row>
    <row r="1920" s="11" customFormat="1">
      <c r="B1920" s="232"/>
      <c r="C1920" s="233"/>
      <c r="D1920" s="234" t="s">
        <v>185</v>
      </c>
      <c r="E1920" s="235" t="s">
        <v>22</v>
      </c>
      <c r="F1920" s="236" t="s">
        <v>3221</v>
      </c>
      <c r="G1920" s="233"/>
      <c r="H1920" s="237">
        <v>1157.395</v>
      </c>
      <c r="I1920" s="238"/>
      <c r="J1920" s="233"/>
      <c r="K1920" s="233"/>
      <c r="L1920" s="239"/>
      <c r="M1920" s="240"/>
      <c r="N1920" s="241"/>
      <c r="O1920" s="241"/>
      <c r="P1920" s="241"/>
      <c r="Q1920" s="241"/>
      <c r="R1920" s="241"/>
      <c r="S1920" s="241"/>
      <c r="T1920" s="242"/>
      <c r="AT1920" s="243" t="s">
        <v>185</v>
      </c>
      <c r="AU1920" s="243" t="s">
        <v>87</v>
      </c>
      <c r="AV1920" s="11" t="s">
        <v>87</v>
      </c>
      <c r="AW1920" s="11" t="s">
        <v>41</v>
      </c>
      <c r="AX1920" s="11" t="s">
        <v>78</v>
      </c>
      <c r="AY1920" s="243" t="s">
        <v>168</v>
      </c>
    </row>
    <row r="1921" s="12" customFormat="1">
      <c r="B1921" s="244"/>
      <c r="C1921" s="245"/>
      <c r="D1921" s="234" t="s">
        <v>185</v>
      </c>
      <c r="E1921" s="246" t="s">
        <v>22</v>
      </c>
      <c r="F1921" s="247" t="s">
        <v>3246</v>
      </c>
      <c r="G1921" s="245"/>
      <c r="H1921" s="246" t="s">
        <v>22</v>
      </c>
      <c r="I1921" s="248"/>
      <c r="J1921" s="245"/>
      <c r="K1921" s="245"/>
      <c r="L1921" s="249"/>
      <c r="M1921" s="250"/>
      <c r="N1921" s="251"/>
      <c r="O1921" s="251"/>
      <c r="P1921" s="251"/>
      <c r="Q1921" s="251"/>
      <c r="R1921" s="251"/>
      <c r="S1921" s="251"/>
      <c r="T1921" s="252"/>
      <c r="AT1921" s="253" t="s">
        <v>185</v>
      </c>
      <c r="AU1921" s="253" t="s">
        <v>87</v>
      </c>
      <c r="AV1921" s="12" t="s">
        <v>24</v>
      </c>
      <c r="AW1921" s="12" t="s">
        <v>41</v>
      </c>
      <c r="AX1921" s="12" t="s">
        <v>78</v>
      </c>
      <c r="AY1921" s="253" t="s">
        <v>168</v>
      </c>
    </row>
    <row r="1922" s="11" customFormat="1">
      <c r="B1922" s="232"/>
      <c r="C1922" s="233"/>
      <c r="D1922" s="234" t="s">
        <v>185</v>
      </c>
      <c r="E1922" s="235" t="s">
        <v>22</v>
      </c>
      <c r="F1922" s="236" t="s">
        <v>3223</v>
      </c>
      <c r="G1922" s="233"/>
      <c r="H1922" s="237">
        <v>297.32999999999998</v>
      </c>
      <c r="I1922" s="238"/>
      <c r="J1922" s="233"/>
      <c r="K1922" s="233"/>
      <c r="L1922" s="239"/>
      <c r="M1922" s="240"/>
      <c r="N1922" s="241"/>
      <c r="O1922" s="241"/>
      <c r="P1922" s="241"/>
      <c r="Q1922" s="241"/>
      <c r="R1922" s="241"/>
      <c r="S1922" s="241"/>
      <c r="T1922" s="242"/>
      <c r="AT1922" s="243" t="s">
        <v>185</v>
      </c>
      <c r="AU1922" s="243" t="s">
        <v>87</v>
      </c>
      <c r="AV1922" s="11" t="s">
        <v>87</v>
      </c>
      <c r="AW1922" s="11" t="s">
        <v>41</v>
      </c>
      <c r="AX1922" s="11" t="s">
        <v>78</v>
      </c>
      <c r="AY1922" s="243" t="s">
        <v>168</v>
      </c>
    </row>
    <row r="1923" s="12" customFormat="1">
      <c r="B1923" s="244"/>
      <c r="C1923" s="245"/>
      <c r="D1923" s="234" t="s">
        <v>185</v>
      </c>
      <c r="E1923" s="246" t="s">
        <v>22</v>
      </c>
      <c r="F1923" s="247" t="s">
        <v>970</v>
      </c>
      <c r="G1923" s="245"/>
      <c r="H1923" s="246" t="s">
        <v>22</v>
      </c>
      <c r="I1923" s="248"/>
      <c r="J1923" s="245"/>
      <c r="K1923" s="245"/>
      <c r="L1923" s="249"/>
      <c r="M1923" s="250"/>
      <c r="N1923" s="251"/>
      <c r="O1923" s="251"/>
      <c r="P1923" s="251"/>
      <c r="Q1923" s="251"/>
      <c r="R1923" s="251"/>
      <c r="S1923" s="251"/>
      <c r="T1923" s="252"/>
      <c r="AT1923" s="253" t="s">
        <v>185</v>
      </c>
      <c r="AU1923" s="253" t="s">
        <v>87</v>
      </c>
      <c r="AV1923" s="12" t="s">
        <v>24</v>
      </c>
      <c r="AW1923" s="12" t="s">
        <v>41</v>
      </c>
      <c r="AX1923" s="12" t="s">
        <v>78</v>
      </c>
      <c r="AY1923" s="253" t="s">
        <v>168</v>
      </c>
    </row>
    <row r="1924" s="11" customFormat="1">
      <c r="B1924" s="232"/>
      <c r="C1924" s="233"/>
      <c r="D1924" s="234" t="s">
        <v>185</v>
      </c>
      <c r="E1924" s="235" t="s">
        <v>22</v>
      </c>
      <c r="F1924" s="236" t="s">
        <v>971</v>
      </c>
      <c r="G1924" s="233"/>
      <c r="H1924" s="237">
        <v>-304.39999999999998</v>
      </c>
      <c r="I1924" s="238"/>
      <c r="J1924" s="233"/>
      <c r="K1924" s="233"/>
      <c r="L1924" s="239"/>
      <c r="M1924" s="240"/>
      <c r="N1924" s="241"/>
      <c r="O1924" s="241"/>
      <c r="P1924" s="241"/>
      <c r="Q1924" s="241"/>
      <c r="R1924" s="241"/>
      <c r="S1924" s="241"/>
      <c r="T1924" s="242"/>
      <c r="AT1924" s="243" t="s">
        <v>185</v>
      </c>
      <c r="AU1924" s="243" t="s">
        <v>87</v>
      </c>
      <c r="AV1924" s="11" t="s">
        <v>87</v>
      </c>
      <c r="AW1924" s="11" t="s">
        <v>41</v>
      </c>
      <c r="AX1924" s="11" t="s">
        <v>78</v>
      </c>
      <c r="AY1924" s="243" t="s">
        <v>168</v>
      </c>
    </row>
    <row r="1925" s="10" customFormat="1" ht="29.88" customHeight="1">
      <c r="B1925" s="204"/>
      <c r="C1925" s="205"/>
      <c r="D1925" s="206" t="s">
        <v>77</v>
      </c>
      <c r="E1925" s="218" t="s">
        <v>3247</v>
      </c>
      <c r="F1925" s="218" t="s">
        <v>3248</v>
      </c>
      <c r="G1925" s="205"/>
      <c r="H1925" s="205"/>
      <c r="I1925" s="208"/>
      <c r="J1925" s="219">
        <f>BK1925</f>
        <v>0</v>
      </c>
      <c r="K1925" s="205"/>
      <c r="L1925" s="210"/>
      <c r="M1925" s="211"/>
      <c r="N1925" s="212"/>
      <c r="O1925" s="212"/>
      <c r="P1925" s="213">
        <f>SUM(P1926:P1932)</f>
        <v>0</v>
      </c>
      <c r="Q1925" s="212"/>
      <c r="R1925" s="213">
        <f>SUM(R1926:R1932)</f>
        <v>0</v>
      </c>
      <c r="S1925" s="212"/>
      <c r="T1925" s="214">
        <f>SUM(T1926:T1932)</f>
        <v>0</v>
      </c>
      <c r="AR1925" s="215" t="s">
        <v>180</v>
      </c>
      <c r="AT1925" s="216" t="s">
        <v>77</v>
      </c>
      <c r="AU1925" s="216" t="s">
        <v>24</v>
      </c>
      <c r="AY1925" s="215" t="s">
        <v>168</v>
      </c>
      <c r="BK1925" s="217">
        <f>SUM(BK1926:BK1932)</f>
        <v>0</v>
      </c>
    </row>
    <row r="1926" s="1" customFormat="1" ht="16.5" customHeight="1">
      <c r="B1926" s="45"/>
      <c r="C1926" s="220" t="s">
        <v>3249</v>
      </c>
      <c r="D1926" s="220" t="s">
        <v>170</v>
      </c>
      <c r="E1926" s="221" t="s">
        <v>3250</v>
      </c>
      <c r="F1926" s="222" t="s">
        <v>3251</v>
      </c>
      <c r="G1926" s="223" t="s">
        <v>173</v>
      </c>
      <c r="H1926" s="224">
        <v>22</v>
      </c>
      <c r="I1926" s="225"/>
      <c r="J1926" s="226">
        <f>ROUND(I1926*H1926,2)</f>
        <v>0</v>
      </c>
      <c r="K1926" s="222" t="s">
        <v>22</v>
      </c>
      <c r="L1926" s="71"/>
      <c r="M1926" s="227" t="s">
        <v>22</v>
      </c>
      <c r="N1926" s="228" t="s">
        <v>49</v>
      </c>
      <c r="O1926" s="46"/>
      <c r="P1926" s="229">
        <f>O1926*H1926</f>
        <v>0</v>
      </c>
      <c r="Q1926" s="229">
        <v>0</v>
      </c>
      <c r="R1926" s="229">
        <f>Q1926*H1926</f>
        <v>0</v>
      </c>
      <c r="S1926" s="229">
        <v>0</v>
      </c>
      <c r="T1926" s="230">
        <f>S1926*H1926</f>
        <v>0</v>
      </c>
      <c r="AR1926" s="23" t="s">
        <v>550</v>
      </c>
      <c r="AT1926" s="23" t="s">
        <v>170</v>
      </c>
      <c r="AU1926" s="23" t="s">
        <v>87</v>
      </c>
      <c r="AY1926" s="23" t="s">
        <v>168</v>
      </c>
      <c r="BE1926" s="231">
        <f>IF(N1926="základní",J1926,0)</f>
        <v>0</v>
      </c>
      <c r="BF1926" s="231">
        <f>IF(N1926="snížená",J1926,0)</f>
        <v>0</v>
      </c>
      <c r="BG1926" s="231">
        <f>IF(N1926="zákl. přenesená",J1926,0)</f>
        <v>0</v>
      </c>
      <c r="BH1926" s="231">
        <f>IF(N1926="sníž. přenesená",J1926,0)</f>
        <v>0</v>
      </c>
      <c r="BI1926" s="231">
        <f>IF(N1926="nulová",J1926,0)</f>
        <v>0</v>
      </c>
      <c r="BJ1926" s="23" t="s">
        <v>24</v>
      </c>
      <c r="BK1926" s="231">
        <f>ROUND(I1926*H1926,2)</f>
        <v>0</v>
      </c>
      <c r="BL1926" s="23" t="s">
        <v>550</v>
      </c>
      <c r="BM1926" s="23" t="s">
        <v>3252</v>
      </c>
    </row>
    <row r="1927" s="1" customFormat="1" ht="16.5" customHeight="1">
      <c r="B1927" s="45"/>
      <c r="C1927" s="220" t="s">
        <v>3253</v>
      </c>
      <c r="D1927" s="220" t="s">
        <v>170</v>
      </c>
      <c r="E1927" s="221" t="s">
        <v>3254</v>
      </c>
      <c r="F1927" s="222" t="s">
        <v>3255</v>
      </c>
      <c r="G1927" s="223" t="s">
        <v>350</v>
      </c>
      <c r="H1927" s="224">
        <v>40</v>
      </c>
      <c r="I1927" s="225"/>
      <c r="J1927" s="226">
        <f>ROUND(I1927*H1927,2)</f>
        <v>0</v>
      </c>
      <c r="K1927" s="222" t="s">
        <v>22</v>
      </c>
      <c r="L1927" s="71"/>
      <c r="M1927" s="227" t="s">
        <v>22</v>
      </c>
      <c r="N1927" s="228" t="s">
        <v>49</v>
      </c>
      <c r="O1927" s="46"/>
      <c r="P1927" s="229">
        <f>O1927*H1927</f>
        <v>0</v>
      </c>
      <c r="Q1927" s="229">
        <v>0</v>
      </c>
      <c r="R1927" s="229">
        <f>Q1927*H1927</f>
        <v>0</v>
      </c>
      <c r="S1927" s="229">
        <v>0</v>
      </c>
      <c r="T1927" s="230">
        <f>S1927*H1927</f>
        <v>0</v>
      </c>
      <c r="AR1927" s="23" t="s">
        <v>550</v>
      </c>
      <c r="AT1927" s="23" t="s">
        <v>170</v>
      </c>
      <c r="AU1927" s="23" t="s">
        <v>87</v>
      </c>
      <c r="AY1927" s="23" t="s">
        <v>168</v>
      </c>
      <c r="BE1927" s="231">
        <f>IF(N1927="základní",J1927,0)</f>
        <v>0</v>
      </c>
      <c r="BF1927" s="231">
        <f>IF(N1927="snížená",J1927,0)</f>
        <v>0</v>
      </c>
      <c r="BG1927" s="231">
        <f>IF(N1927="zákl. přenesená",J1927,0)</f>
        <v>0</v>
      </c>
      <c r="BH1927" s="231">
        <f>IF(N1927="sníž. přenesená",J1927,0)</f>
        <v>0</v>
      </c>
      <c r="BI1927" s="231">
        <f>IF(N1927="nulová",J1927,0)</f>
        <v>0</v>
      </c>
      <c r="BJ1927" s="23" t="s">
        <v>24</v>
      </c>
      <c r="BK1927" s="231">
        <f>ROUND(I1927*H1927,2)</f>
        <v>0</v>
      </c>
      <c r="BL1927" s="23" t="s">
        <v>550</v>
      </c>
      <c r="BM1927" s="23" t="s">
        <v>3256</v>
      </c>
    </row>
    <row r="1928" s="1" customFormat="1" ht="16.5" customHeight="1">
      <c r="B1928" s="45"/>
      <c r="C1928" s="220" t="s">
        <v>3257</v>
      </c>
      <c r="D1928" s="220" t="s">
        <v>170</v>
      </c>
      <c r="E1928" s="221" t="s">
        <v>3258</v>
      </c>
      <c r="F1928" s="222" t="s">
        <v>3259</v>
      </c>
      <c r="G1928" s="223" t="s">
        <v>173</v>
      </c>
      <c r="H1928" s="224">
        <v>13</v>
      </c>
      <c r="I1928" s="225"/>
      <c r="J1928" s="226">
        <f>ROUND(I1928*H1928,2)</f>
        <v>0</v>
      </c>
      <c r="K1928" s="222" t="s">
        <v>22</v>
      </c>
      <c r="L1928" s="71"/>
      <c r="M1928" s="227" t="s">
        <v>22</v>
      </c>
      <c r="N1928" s="228" t="s">
        <v>49</v>
      </c>
      <c r="O1928" s="46"/>
      <c r="P1928" s="229">
        <f>O1928*H1928</f>
        <v>0</v>
      </c>
      <c r="Q1928" s="229">
        <v>0</v>
      </c>
      <c r="R1928" s="229">
        <f>Q1928*H1928</f>
        <v>0</v>
      </c>
      <c r="S1928" s="229">
        <v>0</v>
      </c>
      <c r="T1928" s="230">
        <f>S1928*H1928</f>
        <v>0</v>
      </c>
      <c r="AR1928" s="23" t="s">
        <v>550</v>
      </c>
      <c r="AT1928" s="23" t="s">
        <v>170</v>
      </c>
      <c r="AU1928" s="23" t="s">
        <v>87</v>
      </c>
      <c r="AY1928" s="23" t="s">
        <v>168</v>
      </c>
      <c r="BE1928" s="231">
        <f>IF(N1928="základní",J1928,0)</f>
        <v>0</v>
      </c>
      <c r="BF1928" s="231">
        <f>IF(N1928="snížená",J1928,0)</f>
        <v>0</v>
      </c>
      <c r="BG1928" s="231">
        <f>IF(N1928="zákl. přenesená",J1928,0)</f>
        <v>0</v>
      </c>
      <c r="BH1928" s="231">
        <f>IF(N1928="sníž. přenesená",J1928,0)</f>
        <v>0</v>
      </c>
      <c r="BI1928" s="231">
        <f>IF(N1928="nulová",J1928,0)</f>
        <v>0</v>
      </c>
      <c r="BJ1928" s="23" t="s">
        <v>24</v>
      </c>
      <c r="BK1928" s="231">
        <f>ROUND(I1928*H1928,2)</f>
        <v>0</v>
      </c>
      <c r="BL1928" s="23" t="s">
        <v>550</v>
      </c>
      <c r="BM1928" s="23" t="s">
        <v>3260</v>
      </c>
    </row>
    <row r="1929" s="1" customFormat="1" ht="16.5" customHeight="1">
      <c r="B1929" s="45"/>
      <c r="C1929" s="220" t="s">
        <v>3261</v>
      </c>
      <c r="D1929" s="220" t="s">
        <v>170</v>
      </c>
      <c r="E1929" s="221" t="s">
        <v>3262</v>
      </c>
      <c r="F1929" s="222" t="s">
        <v>3263</v>
      </c>
      <c r="G1929" s="223" t="s">
        <v>173</v>
      </c>
      <c r="H1929" s="224">
        <v>13</v>
      </c>
      <c r="I1929" s="225"/>
      <c r="J1929" s="226">
        <f>ROUND(I1929*H1929,2)</f>
        <v>0</v>
      </c>
      <c r="K1929" s="222" t="s">
        <v>22</v>
      </c>
      <c r="L1929" s="71"/>
      <c r="M1929" s="227" t="s">
        <v>22</v>
      </c>
      <c r="N1929" s="228" t="s">
        <v>49</v>
      </c>
      <c r="O1929" s="46"/>
      <c r="P1929" s="229">
        <f>O1929*H1929</f>
        <v>0</v>
      </c>
      <c r="Q1929" s="229">
        <v>0</v>
      </c>
      <c r="R1929" s="229">
        <f>Q1929*H1929</f>
        <v>0</v>
      </c>
      <c r="S1929" s="229">
        <v>0</v>
      </c>
      <c r="T1929" s="230">
        <f>S1929*H1929</f>
        <v>0</v>
      </c>
      <c r="AR1929" s="23" t="s">
        <v>550</v>
      </c>
      <c r="AT1929" s="23" t="s">
        <v>170</v>
      </c>
      <c r="AU1929" s="23" t="s">
        <v>87</v>
      </c>
      <c r="AY1929" s="23" t="s">
        <v>168</v>
      </c>
      <c r="BE1929" s="231">
        <f>IF(N1929="základní",J1929,0)</f>
        <v>0</v>
      </c>
      <c r="BF1929" s="231">
        <f>IF(N1929="snížená",J1929,0)</f>
        <v>0</v>
      </c>
      <c r="BG1929" s="231">
        <f>IF(N1929="zákl. přenesená",J1929,0)</f>
        <v>0</v>
      </c>
      <c r="BH1929" s="231">
        <f>IF(N1929="sníž. přenesená",J1929,0)</f>
        <v>0</v>
      </c>
      <c r="BI1929" s="231">
        <f>IF(N1929="nulová",J1929,0)</f>
        <v>0</v>
      </c>
      <c r="BJ1929" s="23" t="s">
        <v>24</v>
      </c>
      <c r="BK1929" s="231">
        <f>ROUND(I1929*H1929,2)</f>
        <v>0</v>
      </c>
      <c r="BL1929" s="23" t="s">
        <v>550</v>
      </c>
      <c r="BM1929" s="23" t="s">
        <v>3264</v>
      </c>
    </row>
    <row r="1930" s="1" customFormat="1" ht="16.5" customHeight="1">
      <c r="B1930" s="45"/>
      <c r="C1930" s="220" t="s">
        <v>3265</v>
      </c>
      <c r="D1930" s="220" t="s">
        <v>170</v>
      </c>
      <c r="E1930" s="221" t="s">
        <v>3266</v>
      </c>
      <c r="F1930" s="222" t="s">
        <v>3267</v>
      </c>
      <c r="G1930" s="223" t="s">
        <v>173</v>
      </c>
      <c r="H1930" s="224">
        <v>13</v>
      </c>
      <c r="I1930" s="225"/>
      <c r="J1930" s="226">
        <f>ROUND(I1930*H1930,2)</f>
        <v>0</v>
      </c>
      <c r="K1930" s="222" t="s">
        <v>22</v>
      </c>
      <c r="L1930" s="71"/>
      <c r="M1930" s="227" t="s">
        <v>22</v>
      </c>
      <c r="N1930" s="228" t="s">
        <v>49</v>
      </c>
      <c r="O1930" s="46"/>
      <c r="P1930" s="229">
        <f>O1930*H1930</f>
        <v>0</v>
      </c>
      <c r="Q1930" s="229">
        <v>0</v>
      </c>
      <c r="R1930" s="229">
        <f>Q1930*H1930</f>
        <v>0</v>
      </c>
      <c r="S1930" s="229">
        <v>0</v>
      </c>
      <c r="T1930" s="230">
        <f>S1930*H1930</f>
        <v>0</v>
      </c>
      <c r="AR1930" s="23" t="s">
        <v>550</v>
      </c>
      <c r="AT1930" s="23" t="s">
        <v>170</v>
      </c>
      <c r="AU1930" s="23" t="s">
        <v>87</v>
      </c>
      <c r="AY1930" s="23" t="s">
        <v>168</v>
      </c>
      <c r="BE1930" s="231">
        <f>IF(N1930="základní",J1930,0)</f>
        <v>0</v>
      </c>
      <c r="BF1930" s="231">
        <f>IF(N1930="snížená",J1930,0)</f>
        <v>0</v>
      </c>
      <c r="BG1930" s="231">
        <f>IF(N1930="zákl. přenesená",J1930,0)</f>
        <v>0</v>
      </c>
      <c r="BH1930" s="231">
        <f>IF(N1930="sníž. přenesená",J1930,0)</f>
        <v>0</v>
      </c>
      <c r="BI1930" s="231">
        <f>IF(N1930="nulová",J1930,0)</f>
        <v>0</v>
      </c>
      <c r="BJ1930" s="23" t="s">
        <v>24</v>
      </c>
      <c r="BK1930" s="231">
        <f>ROUND(I1930*H1930,2)</f>
        <v>0</v>
      </c>
      <c r="BL1930" s="23" t="s">
        <v>550</v>
      </c>
      <c r="BM1930" s="23" t="s">
        <v>3268</v>
      </c>
    </row>
    <row r="1931" s="1" customFormat="1" ht="16.5" customHeight="1">
      <c r="B1931" s="45"/>
      <c r="C1931" s="220" t="s">
        <v>3269</v>
      </c>
      <c r="D1931" s="220" t="s">
        <v>170</v>
      </c>
      <c r="E1931" s="221" t="s">
        <v>3270</v>
      </c>
      <c r="F1931" s="222" t="s">
        <v>3271</v>
      </c>
      <c r="G1931" s="223" t="s">
        <v>173</v>
      </c>
      <c r="H1931" s="224">
        <v>3</v>
      </c>
      <c r="I1931" s="225"/>
      <c r="J1931" s="226">
        <f>ROUND(I1931*H1931,2)</f>
        <v>0</v>
      </c>
      <c r="K1931" s="222" t="s">
        <v>22</v>
      </c>
      <c r="L1931" s="71"/>
      <c r="M1931" s="227" t="s">
        <v>22</v>
      </c>
      <c r="N1931" s="228" t="s">
        <v>49</v>
      </c>
      <c r="O1931" s="46"/>
      <c r="P1931" s="229">
        <f>O1931*H1931</f>
        <v>0</v>
      </c>
      <c r="Q1931" s="229">
        <v>0</v>
      </c>
      <c r="R1931" s="229">
        <f>Q1931*H1931</f>
        <v>0</v>
      </c>
      <c r="S1931" s="229">
        <v>0</v>
      </c>
      <c r="T1931" s="230">
        <f>S1931*H1931</f>
        <v>0</v>
      </c>
      <c r="AR1931" s="23" t="s">
        <v>550</v>
      </c>
      <c r="AT1931" s="23" t="s">
        <v>170</v>
      </c>
      <c r="AU1931" s="23" t="s">
        <v>87</v>
      </c>
      <c r="AY1931" s="23" t="s">
        <v>168</v>
      </c>
      <c r="BE1931" s="231">
        <f>IF(N1931="základní",J1931,0)</f>
        <v>0</v>
      </c>
      <c r="BF1931" s="231">
        <f>IF(N1931="snížená",J1931,0)</f>
        <v>0</v>
      </c>
      <c r="BG1931" s="231">
        <f>IF(N1931="zákl. přenesená",J1931,0)</f>
        <v>0</v>
      </c>
      <c r="BH1931" s="231">
        <f>IF(N1931="sníž. přenesená",J1931,0)</f>
        <v>0</v>
      </c>
      <c r="BI1931" s="231">
        <f>IF(N1931="nulová",J1931,0)</f>
        <v>0</v>
      </c>
      <c r="BJ1931" s="23" t="s">
        <v>24</v>
      </c>
      <c r="BK1931" s="231">
        <f>ROUND(I1931*H1931,2)</f>
        <v>0</v>
      </c>
      <c r="BL1931" s="23" t="s">
        <v>550</v>
      </c>
      <c r="BM1931" s="23" t="s">
        <v>3272</v>
      </c>
    </row>
    <row r="1932" s="1" customFormat="1" ht="16.5" customHeight="1">
      <c r="B1932" s="45"/>
      <c r="C1932" s="220" t="s">
        <v>3273</v>
      </c>
      <c r="D1932" s="220" t="s">
        <v>170</v>
      </c>
      <c r="E1932" s="221" t="s">
        <v>3274</v>
      </c>
      <c r="F1932" s="222" t="s">
        <v>3275</v>
      </c>
      <c r="G1932" s="223" t="s">
        <v>350</v>
      </c>
      <c r="H1932" s="224">
        <v>40</v>
      </c>
      <c r="I1932" s="225"/>
      <c r="J1932" s="226">
        <f>ROUND(I1932*H1932,2)</f>
        <v>0</v>
      </c>
      <c r="K1932" s="222" t="s">
        <v>22</v>
      </c>
      <c r="L1932" s="71"/>
      <c r="M1932" s="227" t="s">
        <v>22</v>
      </c>
      <c r="N1932" s="228" t="s">
        <v>49</v>
      </c>
      <c r="O1932" s="46"/>
      <c r="P1932" s="229">
        <f>O1932*H1932</f>
        <v>0</v>
      </c>
      <c r="Q1932" s="229">
        <v>0</v>
      </c>
      <c r="R1932" s="229">
        <f>Q1932*H1932</f>
        <v>0</v>
      </c>
      <c r="S1932" s="229">
        <v>0</v>
      </c>
      <c r="T1932" s="230">
        <f>S1932*H1932</f>
        <v>0</v>
      </c>
      <c r="AR1932" s="23" t="s">
        <v>550</v>
      </c>
      <c r="AT1932" s="23" t="s">
        <v>170</v>
      </c>
      <c r="AU1932" s="23" t="s">
        <v>87</v>
      </c>
      <c r="AY1932" s="23" t="s">
        <v>168</v>
      </c>
      <c r="BE1932" s="231">
        <f>IF(N1932="základní",J1932,0)</f>
        <v>0</v>
      </c>
      <c r="BF1932" s="231">
        <f>IF(N1932="snížená",J1932,0)</f>
        <v>0</v>
      </c>
      <c r="BG1932" s="231">
        <f>IF(N1932="zákl. přenesená",J1932,0)</f>
        <v>0</v>
      </c>
      <c r="BH1932" s="231">
        <f>IF(N1932="sníž. přenesená",J1932,0)</f>
        <v>0</v>
      </c>
      <c r="BI1932" s="231">
        <f>IF(N1932="nulová",J1932,0)</f>
        <v>0</v>
      </c>
      <c r="BJ1932" s="23" t="s">
        <v>24</v>
      </c>
      <c r="BK1932" s="231">
        <f>ROUND(I1932*H1932,2)</f>
        <v>0</v>
      </c>
      <c r="BL1932" s="23" t="s">
        <v>550</v>
      </c>
      <c r="BM1932" s="23" t="s">
        <v>3276</v>
      </c>
    </row>
    <row r="1933" s="10" customFormat="1" ht="29.88" customHeight="1">
      <c r="B1933" s="204"/>
      <c r="C1933" s="205"/>
      <c r="D1933" s="206" t="s">
        <v>77</v>
      </c>
      <c r="E1933" s="218" t="s">
        <v>3277</v>
      </c>
      <c r="F1933" s="218" t="s">
        <v>3278</v>
      </c>
      <c r="G1933" s="205"/>
      <c r="H1933" s="205"/>
      <c r="I1933" s="208"/>
      <c r="J1933" s="219">
        <f>BK1933</f>
        <v>0</v>
      </c>
      <c r="K1933" s="205"/>
      <c r="L1933" s="210"/>
      <c r="M1933" s="211"/>
      <c r="N1933" s="212"/>
      <c r="O1933" s="212"/>
      <c r="P1933" s="213">
        <f>P1934</f>
        <v>0</v>
      </c>
      <c r="Q1933" s="212"/>
      <c r="R1933" s="213">
        <f>R1934</f>
        <v>0</v>
      </c>
      <c r="S1933" s="212"/>
      <c r="T1933" s="214">
        <f>T1934</f>
        <v>0</v>
      </c>
      <c r="AR1933" s="215" t="s">
        <v>180</v>
      </c>
      <c r="AT1933" s="216" t="s">
        <v>77</v>
      </c>
      <c r="AU1933" s="216" t="s">
        <v>24</v>
      </c>
      <c r="AY1933" s="215" t="s">
        <v>168</v>
      </c>
      <c r="BK1933" s="217">
        <f>BK1934</f>
        <v>0</v>
      </c>
    </row>
    <row r="1934" s="1" customFormat="1" ht="16.5" customHeight="1">
      <c r="B1934" s="45"/>
      <c r="C1934" s="220" t="s">
        <v>3279</v>
      </c>
      <c r="D1934" s="220" t="s">
        <v>170</v>
      </c>
      <c r="E1934" s="221" t="s">
        <v>3280</v>
      </c>
      <c r="F1934" s="222" t="s">
        <v>3281</v>
      </c>
      <c r="G1934" s="223" t="s">
        <v>173</v>
      </c>
      <c r="H1934" s="224">
        <v>1</v>
      </c>
      <c r="I1934" s="225"/>
      <c r="J1934" s="226">
        <f>ROUND(I1934*H1934,2)</f>
        <v>0</v>
      </c>
      <c r="K1934" s="222" t="s">
        <v>22</v>
      </c>
      <c r="L1934" s="71"/>
      <c r="M1934" s="227" t="s">
        <v>22</v>
      </c>
      <c r="N1934" s="278" t="s">
        <v>49</v>
      </c>
      <c r="O1934" s="279"/>
      <c r="P1934" s="280">
        <f>O1934*H1934</f>
        <v>0</v>
      </c>
      <c r="Q1934" s="280">
        <v>0</v>
      </c>
      <c r="R1934" s="280">
        <f>Q1934*H1934</f>
        <v>0</v>
      </c>
      <c r="S1934" s="280">
        <v>0</v>
      </c>
      <c r="T1934" s="281">
        <f>S1934*H1934</f>
        <v>0</v>
      </c>
      <c r="AR1934" s="23" t="s">
        <v>550</v>
      </c>
      <c r="AT1934" s="23" t="s">
        <v>170</v>
      </c>
      <c r="AU1934" s="23" t="s">
        <v>87</v>
      </c>
      <c r="AY1934" s="23" t="s">
        <v>168</v>
      </c>
      <c r="BE1934" s="231">
        <f>IF(N1934="základní",J1934,0)</f>
        <v>0</v>
      </c>
      <c r="BF1934" s="231">
        <f>IF(N1934="snížená",J1934,0)</f>
        <v>0</v>
      </c>
      <c r="BG1934" s="231">
        <f>IF(N1934="zákl. přenesená",J1934,0)</f>
        <v>0</v>
      </c>
      <c r="BH1934" s="231">
        <f>IF(N1934="sníž. přenesená",J1934,0)</f>
        <v>0</v>
      </c>
      <c r="BI1934" s="231">
        <f>IF(N1934="nulová",J1934,0)</f>
        <v>0</v>
      </c>
      <c r="BJ1934" s="23" t="s">
        <v>24</v>
      </c>
      <c r="BK1934" s="231">
        <f>ROUND(I1934*H1934,2)</f>
        <v>0</v>
      </c>
      <c r="BL1934" s="23" t="s">
        <v>550</v>
      </c>
      <c r="BM1934" s="23" t="s">
        <v>3282</v>
      </c>
    </row>
    <row r="1935" s="1" customFormat="1" ht="6.96" customHeight="1">
      <c r="B1935" s="66"/>
      <c r="C1935" s="67"/>
      <c r="D1935" s="67"/>
      <c r="E1935" s="67"/>
      <c r="F1935" s="67"/>
      <c r="G1935" s="67"/>
      <c r="H1935" s="67"/>
      <c r="I1935" s="165"/>
      <c r="J1935" s="67"/>
      <c r="K1935" s="67"/>
      <c r="L1935" s="71"/>
    </row>
  </sheetData>
  <sheetProtection sheet="1" autoFilter="0" formatColumns="0" formatRows="0" objects="1" scenarios="1" spinCount="100000" saltValue="EGPKxqaBvh/2j3Pr91Qbnkjn93CYigckcd4/uHyFvlGsrE790a/7fCA/2sbxz86Y1B2V6DQ2t8AcqRKJl+oLsw==" hashValue="TYUDeH1x8qXv+wxxU88k2LC0x7Ywr5aGzIkt7VzBXTgX9g8mkmQaW1TFJ3c2M+LtQBPMKa0+N/Bbgp2S3zBmUA==" algorithmName="SHA-512" password="CC35"/>
  <autoFilter ref="C122:K1934"/>
  <mergeCells count="10">
    <mergeCell ref="E7:H7"/>
    <mergeCell ref="E9:H9"/>
    <mergeCell ref="E24:H24"/>
    <mergeCell ref="E45:H45"/>
    <mergeCell ref="E47:H47"/>
    <mergeCell ref="J51:J52"/>
    <mergeCell ref="E113:H113"/>
    <mergeCell ref="E115:H115"/>
    <mergeCell ref="G1:H1"/>
    <mergeCell ref="L2:V2"/>
  </mergeCells>
  <hyperlinks>
    <hyperlink ref="F1:G1" location="C2" display="1) Krycí list soupisu"/>
    <hyperlink ref="G1:H1" location="C54" display="2) Rekapitulace"/>
    <hyperlink ref="J1" location="C12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92</v>
      </c>
      <c r="G1" s="138" t="s">
        <v>93</v>
      </c>
      <c r="H1" s="138"/>
      <c r="I1" s="139"/>
      <c r="J1" s="138" t="s">
        <v>94</v>
      </c>
      <c r="K1" s="137" t="s">
        <v>95</v>
      </c>
      <c r="L1" s="138" t="s">
        <v>96</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0"/>
      <c r="J3" s="25"/>
      <c r="K3" s="26"/>
      <c r="AT3" s="23" t="s">
        <v>87</v>
      </c>
    </row>
    <row r="4" ht="36.96" customHeight="1">
      <c r="B4" s="27"/>
      <c r="C4" s="28"/>
      <c r="D4" s="29" t="s">
        <v>97</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PD na opravy části pavilonu 6, SOUE PlzeŇ - 2.stavba</v>
      </c>
      <c r="F7" s="39"/>
      <c r="G7" s="39"/>
      <c r="H7" s="39"/>
      <c r="I7" s="141"/>
      <c r="J7" s="28"/>
      <c r="K7" s="30"/>
    </row>
    <row r="8" s="1" customFormat="1">
      <c r="B8" s="45"/>
      <c r="C8" s="46"/>
      <c r="D8" s="39" t="s">
        <v>98</v>
      </c>
      <c r="E8" s="46"/>
      <c r="F8" s="46"/>
      <c r="G8" s="46"/>
      <c r="H8" s="46"/>
      <c r="I8" s="143"/>
      <c r="J8" s="46"/>
      <c r="K8" s="50"/>
    </row>
    <row r="9" s="1" customFormat="1" ht="36.96" customHeight="1">
      <c r="B9" s="45"/>
      <c r="C9" s="46"/>
      <c r="D9" s="46"/>
      <c r="E9" s="144" t="s">
        <v>3283</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25</v>
      </c>
      <c r="E12" s="46"/>
      <c r="F12" s="34" t="s">
        <v>26</v>
      </c>
      <c r="G12" s="46"/>
      <c r="H12" s="46"/>
      <c r="I12" s="145" t="s">
        <v>27</v>
      </c>
      <c r="J12" s="146" t="str">
        <f>'Rekapitulace stavby'!AN8</f>
        <v>26. 10. 2016</v>
      </c>
      <c r="K12" s="50"/>
    </row>
    <row r="13" s="1" customFormat="1" ht="10.8" customHeight="1">
      <c r="B13" s="45"/>
      <c r="C13" s="46"/>
      <c r="D13" s="46"/>
      <c r="E13" s="46"/>
      <c r="F13" s="46"/>
      <c r="G13" s="46"/>
      <c r="H13" s="46"/>
      <c r="I13" s="143"/>
      <c r="J13" s="46"/>
      <c r="K13" s="50"/>
    </row>
    <row r="14" s="1" customFormat="1" ht="14.4" customHeight="1">
      <c r="B14" s="45"/>
      <c r="C14" s="46"/>
      <c r="D14" s="39" t="s">
        <v>31</v>
      </c>
      <c r="E14" s="46"/>
      <c r="F14" s="46"/>
      <c r="G14" s="46"/>
      <c r="H14" s="46"/>
      <c r="I14" s="145" t="s">
        <v>32</v>
      </c>
      <c r="J14" s="34" t="s">
        <v>22</v>
      </c>
      <c r="K14" s="50"/>
    </row>
    <row r="15" s="1" customFormat="1" ht="18" customHeight="1">
      <c r="B15" s="45"/>
      <c r="C15" s="46"/>
      <c r="D15" s="46"/>
      <c r="E15" s="34" t="s">
        <v>33</v>
      </c>
      <c r="F15" s="46"/>
      <c r="G15" s="46"/>
      <c r="H15" s="46"/>
      <c r="I15" s="145" t="s">
        <v>34</v>
      </c>
      <c r="J15" s="34" t="s">
        <v>22</v>
      </c>
      <c r="K15" s="50"/>
    </row>
    <row r="16" s="1" customFormat="1" ht="6.96" customHeight="1">
      <c r="B16" s="45"/>
      <c r="C16" s="46"/>
      <c r="D16" s="46"/>
      <c r="E16" s="46"/>
      <c r="F16" s="46"/>
      <c r="G16" s="46"/>
      <c r="H16" s="46"/>
      <c r="I16" s="143"/>
      <c r="J16" s="46"/>
      <c r="K16" s="50"/>
    </row>
    <row r="17" s="1" customFormat="1" ht="14.4" customHeight="1">
      <c r="B17" s="45"/>
      <c r="C17" s="46"/>
      <c r="D17" s="39" t="s">
        <v>35</v>
      </c>
      <c r="E17" s="46"/>
      <c r="F17" s="46"/>
      <c r="G17" s="46"/>
      <c r="H17" s="46"/>
      <c r="I17" s="145"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34</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37</v>
      </c>
      <c r="E20" s="46"/>
      <c r="F20" s="46"/>
      <c r="G20" s="46"/>
      <c r="H20" s="46"/>
      <c r="I20" s="145" t="s">
        <v>32</v>
      </c>
      <c r="J20" s="34" t="s">
        <v>38</v>
      </c>
      <c r="K20" s="50"/>
    </row>
    <row r="21" s="1" customFormat="1" ht="18" customHeight="1">
      <c r="B21" s="45"/>
      <c r="C21" s="46"/>
      <c r="D21" s="46"/>
      <c r="E21" s="34" t="s">
        <v>39</v>
      </c>
      <c r="F21" s="46"/>
      <c r="G21" s="46"/>
      <c r="H21" s="46"/>
      <c r="I21" s="145" t="s">
        <v>34</v>
      </c>
      <c r="J21" s="34" t="s">
        <v>40</v>
      </c>
      <c r="K21" s="50"/>
    </row>
    <row r="22" s="1" customFormat="1" ht="6.96" customHeight="1">
      <c r="B22" s="45"/>
      <c r="C22" s="46"/>
      <c r="D22" s="46"/>
      <c r="E22" s="46"/>
      <c r="F22" s="46"/>
      <c r="G22" s="46"/>
      <c r="H22" s="46"/>
      <c r="I22" s="143"/>
      <c r="J22" s="46"/>
      <c r="K22" s="50"/>
    </row>
    <row r="23" s="1" customFormat="1" ht="14.4" customHeight="1">
      <c r="B23" s="45"/>
      <c r="C23" s="46"/>
      <c r="D23" s="39" t="s">
        <v>42</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44</v>
      </c>
      <c r="E27" s="46"/>
      <c r="F27" s="46"/>
      <c r="G27" s="46"/>
      <c r="H27" s="46"/>
      <c r="I27" s="143"/>
      <c r="J27" s="154">
        <f>ROUND(J77,2)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46</v>
      </c>
      <c r="G29" s="46"/>
      <c r="H29" s="46"/>
      <c r="I29" s="155" t="s">
        <v>45</v>
      </c>
      <c r="J29" s="51" t="s">
        <v>47</v>
      </c>
      <c r="K29" s="50"/>
    </row>
    <row r="30" s="1" customFormat="1" ht="14.4" customHeight="1">
      <c r="B30" s="45"/>
      <c r="C30" s="46"/>
      <c r="D30" s="54" t="s">
        <v>48</v>
      </c>
      <c r="E30" s="54" t="s">
        <v>49</v>
      </c>
      <c r="F30" s="156">
        <f>ROUND(SUM(BE77:BE83), 2)</f>
        <v>0</v>
      </c>
      <c r="G30" s="46"/>
      <c r="H30" s="46"/>
      <c r="I30" s="157">
        <v>0.20999999999999999</v>
      </c>
      <c r="J30" s="156">
        <f>ROUND(ROUND((SUM(BE77:BE83)), 2)*I30, 2)</f>
        <v>0</v>
      </c>
      <c r="K30" s="50"/>
    </row>
    <row r="31" s="1" customFormat="1" ht="14.4" customHeight="1">
      <c r="B31" s="45"/>
      <c r="C31" s="46"/>
      <c r="D31" s="46"/>
      <c r="E31" s="54" t="s">
        <v>50</v>
      </c>
      <c r="F31" s="156">
        <f>ROUND(SUM(BF77:BF83), 2)</f>
        <v>0</v>
      </c>
      <c r="G31" s="46"/>
      <c r="H31" s="46"/>
      <c r="I31" s="157">
        <v>0.14999999999999999</v>
      </c>
      <c r="J31" s="156">
        <f>ROUND(ROUND((SUM(BF77:BF83)), 2)*I31, 2)</f>
        <v>0</v>
      </c>
      <c r="K31" s="50"/>
    </row>
    <row r="32" hidden="1" s="1" customFormat="1" ht="14.4" customHeight="1">
      <c r="B32" s="45"/>
      <c r="C32" s="46"/>
      <c r="D32" s="46"/>
      <c r="E32" s="54" t="s">
        <v>51</v>
      </c>
      <c r="F32" s="156">
        <f>ROUND(SUM(BG77:BG83), 2)</f>
        <v>0</v>
      </c>
      <c r="G32" s="46"/>
      <c r="H32" s="46"/>
      <c r="I32" s="157">
        <v>0.20999999999999999</v>
      </c>
      <c r="J32" s="156">
        <v>0</v>
      </c>
      <c r="K32" s="50"/>
    </row>
    <row r="33" hidden="1" s="1" customFormat="1" ht="14.4" customHeight="1">
      <c r="B33" s="45"/>
      <c r="C33" s="46"/>
      <c r="D33" s="46"/>
      <c r="E33" s="54" t="s">
        <v>52</v>
      </c>
      <c r="F33" s="156">
        <f>ROUND(SUM(BH77:BH83), 2)</f>
        <v>0</v>
      </c>
      <c r="G33" s="46"/>
      <c r="H33" s="46"/>
      <c r="I33" s="157">
        <v>0.14999999999999999</v>
      </c>
      <c r="J33" s="156">
        <v>0</v>
      </c>
      <c r="K33" s="50"/>
    </row>
    <row r="34" hidden="1" s="1" customFormat="1" ht="14.4" customHeight="1">
      <c r="B34" s="45"/>
      <c r="C34" s="46"/>
      <c r="D34" s="46"/>
      <c r="E34" s="54" t="s">
        <v>53</v>
      </c>
      <c r="F34" s="156">
        <f>ROUND(SUM(BI77:BI83),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54</v>
      </c>
      <c r="E36" s="97"/>
      <c r="F36" s="97"/>
      <c r="G36" s="160" t="s">
        <v>55</v>
      </c>
      <c r="H36" s="161" t="s">
        <v>56</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100</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PD na opravy části pavilonu 6, SOUE PlzeŇ - 2.stavba</v>
      </c>
      <c r="F45" s="39"/>
      <c r="G45" s="39"/>
      <c r="H45" s="39"/>
      <c r="I45" s="143"/>
      <c r="J45" s="46"/>
      <c r="K45" s="50"/>
    </row>
    <row r="46" s="1" customFormat="1" ht="14.4" customHeight="1">
      <c r="B46" s="45"/>
      <c r="C46" s="39" t="s">
        <v>98</v>
      </c>
      <c r="D46" s="46"/>
      <c r="E46" s="46"/>
      <c r="F46" s="46"/>
      <c r="G46" s="46"/>
      <c r="H46" s="46"/>
      <c r="I46" s="143"/>
      <c r="J46" s="46"/>
      <c r="K46" s="50"/>
    </row>
    <row r="47" s="1" customFormat="1" ht="17.25" customHeight="1">
      <c r="B47" s="45"/>
      <c r="C47" s="46"/>
      <c r="D47" s="46"/>
      <c r="E47" s="144" t="str">
        <f>E9</f>
        <v>02 -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25</v>
      </c>
      <c r="D49" s="46"/>
      <c r="E49" s="46"/>
      <c r="F49" s="34" t="str">
        <f>F12</f>
        <v xml:space="preserve"> </v>
      </c>
      <c r="G49" s="46"/>
      <c r="H49" s="46"/>
      <c r="I49" s="145" t="s">
        <v>27</v>
      </c>
      <c r="J49" s="146" t="str">
        <f>IF(J12="","",J12)</f>
        <v>26. 10. 2016</v>
      </c>
      <c r="K49" s="50"/>
    </row>
    <row r="50" s="1" customFormat="1" ht="6.96" customHeight="1">
      <c r="B50" s="45"/>
      <c r="C50" s="46"/>
      <c r="D50" s="46"/>
      <c r="E50" s="46"/>
      <c r="F50" s="46"/>
      <c r="G50" s="46"/>
      <c r="H50" s="46"/>
      <c r="I50" s="143"/>
      <c r="J50" s="46"/>
      <c r="K50" s="50"/>
    </row>
    <row r="51" s="1" customFormat="1">
      <c r="B51" s="45"/>
      <c r="C51" s="39" t="s">
        <v>31</v>
      </c>
      <c r="D51" s="46"/>
      <c r="E51" s="46"/>
      <c r="F51" s="34" t="str">
        <f>E15</f>
        <v>SOUE, Vejprnická 56, 318 00 Plzeň</v>
      </c>
      <c r="G51" s="46"/>
      <c r="H51" s="46"/>
      <c r="I51" s="145" t="s">
        <v>37</v>
      </c>
      <c r="J51" s="43" t="str">
        <f>E21</f>
        <v>Luboš Beneda, Čižická 279,332 09 Štěnovice</v>
      </c>
      <c r="K51" s="50"/>
    </row>
    <row r="52" s="1" customFormat="1" ht="14.4" customHeight="1">
      <c r="B52" s="45"/>
      <c r="C52" s="39" t="s">
        <v>35</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101</v>
      </c>
      <c r="D54" s="158"/>
      <c r="E54" s="158"/>
      <c r="F54" s="158"/>
      <c r="G54" s="158"/>
      <c r="H54" s="158"/>
      <c r="I54" s="172"/>
      <c r="J54" s="173" t="s">
        <v>102</v>
      </c>
      <c r="K54" s="174"/>
    </row>
    <row r="55" s="1" customFormat="1" ht="10.32" customHeight="1">
      <c r="B55" s="45"/>
      <c r="C55" s="46"/>
      <c r="D55" s="46"/>
      <c r="E55" s="46"/>
      <c r="F55" s="46"/>
      <c r="G55" s="46"/>
      <c r="H55" s="46"/>
      <c r="I55" s="143"/>
      <c r="J55" s="46"/>
      <c r="K55" s="50"/>
    </row>
    <row r="56" s="1" customFormat="1" ht="29.28" customHeight="1">
      <c r="B56" s="45"/>
      <c r="C56" s="175" t="s">
        <v>103</v>
      </c>
      <c r="D56" s="46"/>
      <c r="E56" s="46"/>
      <c r="F56" s="46"/>
      <c r="G56" s="46"/>
      <c r="H56" s="46"/>
      <c r="I56" s="143"/>
      <c r="J56" s="154">
        <f>J77</f>
        <v>0</v>
      </c>
      <c r="K56" s="50"/>
      <c r="AU56" s="23" t="s">
        <v>104</v>
      </c>
    </row>
    <row r="57" s="7" customFormat="1" ht="24.96" customHeight="1">
      <c r="B57" s="176"/>
      <c r="C57" s="177"/>
      <c r="D57" s="178" t="s">
        <v>3284</v>
      </c>
      <c r="E57" s="179"/>
      <c r="F57" s="179"/>
      <c r="G57" s="179"/>
      <c r="H57" s="179"/>
      <c r="I57" s="180"/>
      <c r="J57" s="181">
        <f>J78</f>
        <v>0</v>
      </c>
      <c r="K57" s="182"/>
    </row>
    <row r="58" s="1" customFormat="1" ht="21.84" customHeight="1">
      <c r="B58" s="45"/>
      <c r="C58" s="46"/>
      <c r="D58" s="46"/>
      <c r="E58" s="46"/>
      <c r="F58" s="46"/>
      <c r="G58" s="46"/>
      <c r="H58" s="46"/>
      <c r="I58" s="143"/>
      <c r="J58" s="46"/>
      <c r="K58" s="50"/>
    </row>
    <row r="59" s="1" customFormat="1" ht="6.96" customHeight="1">
      <c r="B59" s="66"/>
      <c r="C59" s="67"/>
      <c r="D59" s="67"/>
      <c r="E59" s="67"/>
      <c r="F59" s="67"/>
      <c r="G59" s="67"/>
      <c r="H59" s="67"/>
      <c r="I59" s="165"/>
      <c r="J59" s="67"/>
      <c r="K59" s="68"/>
    </row>
    <row r="63" s="1" customFormat="1" ht="6.96" customHeight="1">
      <c r="B63" s="69"/>
      <c r="C63" s="70"/>
      <c r="D63" s="70"/>
      <c r="E63" s="70"/>
      <c r="F63" s="70"/>
      <c r="G63" s="70"/>
      <c r="H63" s="70"/>
      <c r="I63" s="168"/>
      <c r="J63" s="70"/>
      <c r="K63" s="70"/>
      <c r="L63" s="71"/>
    </row>
    <row r="64" s="1" customFormat="1" ht="36.96" customHeight="1">
      <c r="B64" s="45"/>
      <c r="C64" s="72" t="s">
        <v>152</v>
      </c>
      <c r="D64" s="73"/>
      <c r="E64" s="73"/>
      <c r="F64" s="73"/>
      <c r="G64" s="73"/>
      <c r="H64" s="73"/>
      <c r="I64" s="190"/>
      <c r="J64" s="73"/>
      <c r="K64" s="73"/>
      <c r="L64" s="71"/>
    </row>
    <row r="65" s="1" customFormat="1" ht="6.96" customHeight="1">
      <c r="B65" s="45"/>
      <c r="C65" s="73"/>
      <c r="D65" s="73"/>
      <c r="E65" s="73"/>
      <c r="F65" s="73"/>
      <c r="G65" s="73"/>
      <c r="H65" s="73"/>
      <c r="I65" s="190"/>
      <c r="J65" s="73"/>
      <c r="K65" s="73"/>
      <c r="L65" s="71"/>
    </row>
    <row r="66" s="1" customFormat="1" ht="14.4" customHeight="1">
      <c r="B66" s="45"/>
      <c r="C66" s="75" t="s">
        <v>18</v>
      </c>
      <c r="D66" s="73"/>
      <c r="E66" s="73"/>
      <c r="F66" s="73"/>
      <c r="G66" s="73"/>
      <c r="H66" s="73"/>
      <c r="I66" s="190"/>
      <c r="J66" s="73"/>
      <c r="K66" s="73"/>
      <c r="L66" s="71"/>
    </row>
    <row r="67" s="1" customFormat="1" ht="16.5" customHeight="1">
      <c r="B67" s="45"/>
      <c r="C67" s="73"/>
      <c r="D67" s="73"/>
      <c r="E67" s="191" t="str">
        <f>E7</f>
        <v>PD na opravy části pavilonu 6, SOUE PlzeŇ - 2.stavba</v>
      </c>
      <c r="F67" s="75"/>
      <c r="G67" s="75"/>
      <c r="H67" s="75"/>
      <c r="I67" s="190"/>
      <c r="J67" s="73"/>
      <c r="K67" s="73"/>
      <c r="L67" s="71"/>
    </row>
    <row r="68" s="1" customFormat="1" ht="14.4" customHeight="1">
      <c r="B68" s="45"/>
      <c r="C68" s="75" t="s">
        <v>98</v>
      </c>
      <c r="D68" s="73"/>
      <c r="E68" s="73"/>
      <c r="F68" s="73"/>
      <c r="G68" s="73"/>
      <c r="H68" s="73"/>
      <c r="I68" s="190"/>
      <c r="J68" s="73"/>
      <c r="K68" s="73"/>
      <c r="L68" s="71"/>
    </row>
    <row r="69" s="1" customFormat="1" ht="17.25" customHeight="1">
      <c r="B69" s="45"/>
      <c r="C69" s="73"/>
      <c r="D69" s="73"/>
      <c r="E69" s="81" t="str">
        <f>E9</f>
        <v>02 - Vedlejší a ostatní náklady</v>
      </c>
      <c r="F69" s="73"/>
      <c r="G69" s="73"/>
      <c r="H69" s="73"/>
      <c r="I69" s="190"/>
      <c r="J69" s="73"/>
      <c r="K69" s="73"/>
      <c r="L69" s="71"/>
    </row>
    <row r="70" s="1" customFormat="1" ht="6.96" customHeight="1">
      <c r="B70" s="45"/>
      <c r="C70" s="73"/>
      <c r="D70" s="73"/>
      <c r="E70" s="73"/>
      <c r="F70" s="73"/>
      <c r="G70" s="73"/>
      <c r="H70" s="73"/>
      <c r="I70" s="190"/>
      <c r="J70" s="73"/>
      <c r="K70" s="73"/>
      <c r="L70" s="71"/>
    </row>
    <row r="71" s="1" customFormat="1" ht="18" customHeight="1">
      <c r="B71" s="45"/>
      <c r="C71" s="75" t="s">
        <v>25</v>
      </c>
      <c r="D71" s="73"/>
      <c r="E71" s="73"/>
      <c r="F71" s="192" t="str">
        <f>F12</f>
        <v xml:space="preserve"> </v>
      </c>
      <c r="G71" s="73"/>
      <c r="H71" s="73"/>
      <c r="I71" s="193" t="s">
        <v>27</v>
      </c>
      <c r="J71" s="84" t="str">
        <f>IF(J12="","",J12)</f>
        <v>26. 10. 2016</v>
      </c>
      <c r="K71" s="73"/>
      <c r="L71" s="71"/>
    </row>
    <row r="72" s="1" customFormat="1" ht="6.96" customHeight="1">
      <c r="B72" s="45"/>
      <c r="C72" s="73"/>
      <c r="D72" s="73"/>
      <c r="E72" s="73"/>
      <c r="F72" s="73"/>
      <c r="G72" s="73"/>
      <c r="H72" s="73"/>
      <c r="I72" s="190"/>
      <c r="J72" s="73"/>
      <c r="K72" s="73"/>
      <c r="L72" s="71"/>
    </row>
    <row r="73" s="1" customFormat="1">
      <c r="B73" s="45"/>
      <c r="C73" s="75" t="s">
        <v>31</v>
      </c>
      <c r="D73" s="73"/>
      <c r="E73" s="73"/>
      <c r="F73" s="192" t="str">
        <f>E15</f>
        <v>SOUE, Vejprnická 56, 318 00 Plzeň</v>
      </c>
      <c r="G73" s="73"/>
      <c r="H73" s="73"/>
      <c r="I73" s="193" t="s">
        <v>37</v>
      </c>
      <c r="J73" s="192" t="str">
        <f>E21</f>
        <v>Luboš Beneda, Čižická 279,332 09 Štěnovice</v>
      </c>
      <c r="K73" s="73"/>
      <c r="L73" s="71"/>
    </row>
    <row r="74" s="1" customFormat="1" ht="14.4" customHeight="1">
      <c r="B74" s="45"/>
      <c r="C74" s="75" t="s">
        <v>35</v>
      </c>
      <c r="D74" s="73"/>
      <c r="E74" s="73"/>
      <c r="F74" s="192" t="str">
        <f>IF(E18="","",E18)</f>
        <v/>
      </c>
      <c r="G74" s="73"/>
      <c r="H74" s="73"/>
      <c r="I74" s="190"/>
      <c r="J74" s="73"/>
      <c r="K74" s="73"/>
      <c r="L74" s="71"/>
    </row>
    <row r="75" s="1" customFormat="1" ht="10.32" customHeight="1">
      <c r="B75" s="45"/>
      <c r="C75" s="73"/>
      <c r="D75" s="73"/>
      <c r="E75" s="73"/>
      <c r="F75" s="73"/>
      <c r="G75" s="73"/>
      <c r="H75" s="73"/>
      <c r="I75" s="190"/>
      <c r="J75" s="73"/>
      <c r="K75" s="73"/>
      <c r="L75" s="71"/>
    </row>
    <row r="76" s="9" customFormat="1" ht="29.28" customHeight="1">
      <c r="B76" s="194"/>
      <c r="C76" s="195" t="s">
        <v>153</v>
      </c>
      <c r="D76" s="196" t="s">
        <v>63</v>
      </c>
      <c r="E76" s="196" t="s">
        <v>59</v>
      </c>
      <c r="F76" s="196" t="s">
        <v>154</v>
      </c>
      <c r="G76" s="196" t="s">
        <v>155</v>
      </c>
      <c r="H76" s="196" t="s">
        <v>156</v>
      </c>
      <c r="I76" s="197" t="s">
        <v>157</v>
      </c>
      <c r="J76" s="196" t="s">
        <v>102</v>
      </c>
      <c r="K76" s="198" t="s">
        <v>158</v>
      </c>
      <c r="L76" s="199"/>
      <c r="M76" s="101" t="s">
        <v>159</v>
      </c>
      <c r="N76" s="102" t="s">
        <v>48</v>
      </c>
      <c r="O76" s="102" t="s">
        <v>160</v>
      </c>
      <c r="P76" s="102" t="s">
        <v>161</v>
      </c>
      <c r="Q76" s="102" t="s">
        <v>162</v>
      </c>
      <c r="R76" s="102" t="s">
        <v>163</v>
      </c>
      <c r="S76" s="102" t="s">
        <v>164</v>
      </c>
      <c r="T76" s="103" t="s">
        <v>165</v>
      </c>
    </row>
    <row r="77" s="1" customFormat="1" ht="29.28" customHeight="1">
      <c r="B77" s="45"/>
      <c r="C77" s="107" t="s">
        <v>103</v>
      </c>
      <c r="D77" s="73"/>
      <c r="E77" s="73"/>
      <c r="F77" s="73"/>
      <c r="G77" s="73"/>
      <c r="H77" s="73"/>
      <c r="I77" s="190"/>
      <c r="J77" s="200">
        <f>BK77</f>
        <v>0</v>
      </c>
      <c r="K77" s="73"/>
      <c r="L77" s="71"/>
      <c r="M77" s="104"/>
      <c r="N77" s="105"/>
      <c r="O77" s="105"/>
      <c r="P77" s="201">
        <f>P78</f>
        <v>0</v>
      </c>
      <c r="Q77" s="105"/>
      <c r="R77" s="201">
        <f>R78</f>
        <v>0</v>
      </c>
      <c r="S77" s="105"/>
      <c r="T77" s="202">
        <f>T78</f>
        <v>0</v>
      </c>
      <c r="AT77" s="23" t="s">
        <v>77</v>
      </c>
      <c r="AU77" s="23" t="s">
        <v>104</v>
      </c>
      <c r="BK77" s="203">
        <f>BK78</f>
        <v>0</v>
      </c>
    </row>
    <row r="78" s="10" customFormat="1" ht="37.44" customHeight="1">
      <c r="B78" s="204"/>
      <c r="C78" s="205"/>
      <c r="D78" s="206" t="s">
        <v>77</v>
      </c>
      <c r="E78" s="207" t="s">
        <v>3285</v>
      </c>
      <c r="F78" s="207" t="s">
        <v>3286</v>
      </c>
      <c r="G78" s="205"/>
      <c r="H78" s="205"/>
      <c r="I78" s="208"/>
      <c r="J78" s="209">
        <f>BK78</f>
        <v>0</v>
      </c>
      <c r="K78" s="205"/>
      <c r="L78" s="210"/>
      <c r="M78" s="211"/>
      <c r="N78" s="212"/>
      <c r="O78" s="212"/>
      <c r="P78" s="213">
        <f>SUM(P79:P83)</f>
        <v>0</v>
      </c>
      <c r="Q78" s="212"/>
      <c r="R78" s="213">
        <f>SUM(R79:R83)</f>
        <v>0</v>
      </c>
      <c r="S78" s="212"/>
      <c r="T78" s="214">
        <f>SUM(T79:T83)</f>
        <v>0</v>
      </c>
      <c r="AR78" s="215" t="s">
        <v>193</v>
      </c>
      <c r="AT78" s="216" t="s">
        <v>77</v>
      </c>
      <c r="AU78" s="216" t="s">
        <v>78</v>
      </c>
      <c r="AY78" s="215" t="s">
        <v>168</v>
      </c>
      <c r="BK78" s="217">
        <f>SUM(BK79:BK83)</f>
        <v>0</v>
      </c>
    </row>
    <row r="79" s="1" customFormat="1" ht="38.25" customHeight="1">
      <c r="B79" s="45"/>
      <c r="C79" s="220" t="s">
        <v>24</v>
      </c>
      <c r="D79" s="220" t="s">
        <v>170</v>
      </c>
      <c r="E79" s="221" t="s">
        <v>3287</v>
      </c>
      <c r="F79" s="222" t="s">
        <v>3288</v>
      </c>
      <c r="G79" s="223" t="s">
        <v>3289</v>
      </c>
      <c r="H79" s="224">
        <v>1</v>
      </c>
      <c r="I79" s="225"/>
      <c r="J79" s="226">
        <f>ROUND(I79*H79,2)</f>
        <v>0</v>
      </c>
      <c r="K79" s="222" t="s">
        <v>3290</v>
      </c>
      <c r="L79" s="71"/>
      <c r="M79" s="227" t="s">
        <v>22</v>
      </c>
      <c r="N79" s="228" t="s">
        <v>49</v>
      </c>
      <c r="O79" s="46"/>
      <c r="P79" s="229">
        <f>O79*H79</f>
        <v>0</v>
      </c>
      <c r="Q79" s="229">
        <v>0</v>
      </c>
      <c r="R79" s="229">
        <f>Q79*H79</f>
        <v>0</v>
      </c>
      <c r="S79" s="229">
        <v>0</v>
      </c>
      <c r="T79" s="230">
        <f>S79*H79</f>
        <v>0</v>
      </c>
      <c r="AR79" s="23" t="s">
        <v>3291</v>
      </c>
      <c r="AT79" s="23" t="s">
        <v>170</v>
      </c>
      <c r="AU79" s="23" t="s">
        <v>24</v>
      </c>
      <c r="AY79" s="23" t="s">
        <v>168</v>
      </c>
      <c r="BE79" s="231">
        <f>IF(N79="základní",J79,0)</f>
        <v>0</v>
      </c>
      <c r="BF79" s="231">
        <f>IF(N79="snížená",J79,0)</f>
        <v>0</v>
      </c>
      <c r="BG79" s="231">
        <f>IF(N79="zákl. přenesená",J79,0)</f>
        <v>0</v>
      </c>
      <c r="BH79" s="231">
        <f>IF(N79="sníž. přenesená",J79,0)</f>
        <v>0</v>
      </c>
      <c r="BI79" s="231">
        <f>IF(N79="nulová",J79,0)</f>
        <v>0</v>
      </c>
      <c r="BJ79" s="23" t="s">
        <v>24</v>
      </c>
      <c r="BK79" s="231">
        <f>ROUND(I79*H79,2)</f>
        <v>0</v>
      </c>
      <c r="BL79" s="23" t="s">
        <v>3291</v>
      </c>
      <c r="BM79" s="23" t="s">
        <v>3292</v>
      </c>
    </row>
    <row r="80" s="1" customFormat="1" ht="16.5" customHeight="1">
      <c r="B80" s="45"/>
      <c r="C80" s="220" t="s">
        <v>87</v>
      </c>
      <c r="D80" s="220" t="s">
        <v>170</v>
      </c>
      <c r="E80" s="221" t="s">
        <v>3293</v>
      </c>
      <c r="F80" s="222" t="s">
        <v>3294</v>
      </c>
      <c r="G80" s="223" t="s">
        <v>3289</v>
      </c>
      <c r="H80" s="224">
        <v>1</v>
      </c>
      <c r="I80" s="225"/>
      <c r="J80" s="226">
        <f>ROUND(I80*H80,2)</f>
        <v>0</v>
      </c>
      <c r="K80" s="222" t="s">
        <v>3290</v>
      </c>
      <c r="L80" s="71"/>
      <c r="M80" s="227" t="s">
        <v>22</v>
      </c>
      <c r="N80" s="228" t="s">
        <v>49</v>
      </c>
      <c r="O80" s="46"/>
      <c r="P80" s="229">
        <f>O80*H80</f>
        <v>0</v>
      </c>
      <c r="Q80" s="229">
        <v>0</v>
      </c>
      <c r="R80" s="229">
        <f>Q80*H80</f>
        <v>0</v>
      </c>
      <c r="S80" s="229">
        <v>0</v>
      </c>
      <c r="T80" s="230">
        <f>S80*H80</f>
        <v>0</v>
      </c>
      <c r="AR80" s="23" t="s">
        <v>3291</v>
      </c>
      <c r="AT80" s="23" t="s">
        <v>170</v>
      </c>
      <c r="AU80" s="23" t="s">
        <v>24</v>
      </c>
      <c r="AY80" s="23" t="s">
        <v>168</v>
      </c>
      <c r="BE80" s="231">
        <f>IF(N80="základní",J80,0)</f>
        <v>0</v>
      </c>
      <c r="BF80" s="231">
        <f>IF(N80="snížená",J80,0)</f>
        <v>0</v>
      </c>
      <c r="BG80" s="231">
        <f>IF(N80="zákl. přenesená",J80,0)</f>
        <v>0</v>
      </c>
      <c r="BH80" s="231">
        <f>IF(N80="sníž. přenesená",J80,0)</f>
        <v>0</v>
      </c>
      <c r="BI80" s="231">
        <f>IF(N80="nulová",J80,0)</f>
        <v>0</v>
      </c>
      <c r="BJ80" s="23" t="s">
        <v>24</v>
      </c>
      <c r="BK80" s="231">
        <f>ROUND(I80*H80,2)</f>
        <v>0</v>
      </c>
      <c r="BL80" s="23" t="s">
        <v>3291</v>
      </c>
      <c r="BM80" s="23" t="s">
        <v>3295</v>
      </c>
    </row>
    <row r="81" s="1" customFormat="1" ht="25.5" customHeight="1">
      <c r="B81" s="45"/>
      <c r="C81" s="220" t="s">
        <v>180</v>
      </c>
      <c r="D81" s="220" t="s">
        <v>170</v>
      </c>
      <c r="E81" s="221" t="s">
        <v>3296</v>
      </c>
      <c r="F81" s="222" t="s">
        <v>3297</v>
      </c>
      <c r="G81" s="223" t="s">
        <v>3289</v>
      </c>
      <c r="H81" s="224">
        <v>1</v>
      </c>
      <c r="I81" s="225"/>
      <c r="J81" s="226">
        <f>ROUND(I81*H81,2)</f>
        <v>0</v>
      </c>
      <c r="K81" s="222" t="s">
        <v>3290</v>
      </c>
      <c r="L81" s="71"/>
      <c r="M81" s="227" t="s">
        <v>22</v>
      </c>
      <c r="N81" s="228" t="s">
        <v>49</v>
      </c>
      <c r="O81" s="46"/>
      <c r="P81" s="229">
        <f>O81*H81</f>
        <v>0</v>
      </c>
      <c r="Q81" s="229">
        <v>0</v>
      </c>
      <c r="R81" s="229">
        <f>Q81*H81</f>
        <v>0</v>
      </c>
      <c r="S81" s="229">
        <v>0</v>
      </c>
      <c r="T81" s="230">
        <f>S81*H81</f>
        <v>0</v>
      </c>
      <c r="AR81" s="23" t="s">
        <v>3291</v>
      </c>
      <c r="AT81" s="23" t="s">
        <v>170</v>
      </c>
      <c r="AU81" s="23" t="s">
        <v>24</v>
      </c>
      <c r="AY81" s="23" t="s">
        <v>168</v>
      </c>
      <c r="BE81" s="231">
        <f>IF(N81="základní",J81,0)</f>
        <v>0</v>
      </c>
      <c r="BF81" s="231">
        <f>IF(N81="snížená",J81,0)</f>
        <v>0</v>
      </c>
      <c r="BG81" s="231">
        <f>IF(N81="zákl. přenesená",J81,0)</f>
        <v>0</v>
      </c>
      <c r="BH81" s="231">
        <f>IF(N81="sníž. přenesená",J81,0)</f>
        <v>0</v>
      </c>
      <c r="BI81" s="231">
        <f>IF(N81="nulová",J81,0)</f>
        <v>0</v>
      </c>
      <c r="BJ81" s="23" t="s">
        <v>24</v>
      </c>
      <c r="BK81" s="231">
        <f>ROUND(I81*H81,2)</f>
        <v>0</v>
      </c>
      <c r="BL81" s="23" t="s">
        <v>3291</v>
      </c>
      <c r="BM81" s="23" t="s">
        <v>3298</v>
      </c>
    </row>
    <row r="82" s="1" customFormat="1" ht="25.5" customHeight="1">
      <c r="B82" s="45"/>
      <c r="C82" s="220" t="s">
        <v>175</v>
      </c>
      <c r="D82" s="220" t="s">
        <v>170</v>
      </c>
      <c r="E82" s="221" t="s">
        <v>3299</v>
      </c>
      <c r="F82" s="222" t="s">
        <v>3300</v>
      </c>
      <c r="G82" s="223" t="s">
        <v>3289</v>
      </c>
      <c r="H82" s="224">
        <v>1</v>
      </c>
      <c r="I82" s="225"/>
      <c r="J82" s="226">
        <f>ROUND(I82*H82,2)</f>
        <v>0</v>
      </c>
      <c r="K82" s="222" t="s">
        <v>3290</v>
      </c>
      <c r="L82" s="71"/>
      <c r="M82" s="227" t="s">
        <v>22</v>
      </c>
      <c r="N82" s="228" t="s">
        <v>49</v>
      </c>
      <c r="O82" s="46"/>
      <c r="P82" s="229">
        <f>O82*H82</f>
        <v>0</v>
      </c>
      <c r="Q82" s="229">
        <v>0</v>
      </c>
      <c r="R82" s="229">
        <f>Q82*H82</f>
        <v>0</v>
      </c>
      <c r="S82" s="229">
        <v>0</v>
      </c>
      <c r="T82" s="230">
        <f>S82*H82</f>
        <v>0</v>
      </c>
      <c r="AR82" s="23" t="s">
        <v>3291</v>
      </c>
      <c r="AT82" s="23" t="s">
        <v>170</v>
      </c>
      <c r="AU82" s="23" t="s">
        <v>24</v>
      </c>
      <c r="AY82" s="23" t="s">
        <v>168</v>
      </c>
      <c r="BE82" s="231">
        <f>IF(N82="základní",J82,0)</f>
        <v>0</v>
      </c>
      <c r="BF82" s="231">
        <f>IF(N82="snížená",J82,0)</f>
        <v>0</v>
      </c>
      <c r="BG82" s="231">
        <f>IF(N82="zákl. přenesená",J82,0)</f>
        <v>0</v>
      </c>
      <c r="BH82" s="231">
        <f>IF(N82="sníž. přenesená",J82,0)</f>
        <v>0</v>
      </c>
      <c r="BI82" s="231">
        <f>IF(N82="nulová",J82,0)</f>
        <v>0</v>
      </c>
      <c r="BJ82" s="23" t="s">
        <v>24</v>
      </c>
      <c r="BK82" s="231">
        <f>ROUND(I82*H82,2)</f>
        <v>0</v>
      </c>
      <c r="BL82" s="23" t="s">
        <v>3291</v>
      </c>
      <c r="BM82" s="23" t="s">
        <v>3301</v>
      </c>
    </row>
    <row r="83" s="1" customFormat="1" ht="25.5" customHeight="1">
      <c r="B83" s="45"/>
      <c r="C83" s="220" t="s">
        <v>193</v>
      </c>
      <c r="D83" s="220" t="s">
        <v>170</v>
      </c>
      <c r="E83" s="221" t="s">
        <v>3302</v>
      </c>
      <c r="F83" s="222" t="s">
        <v>3303</v>
      </c>
      <c r="G83" s="223" t="s">
        <v>3289</v>
      </c>
      <c r="H83" s="224">
        <v>1</v>
      </c>
      <c r="I83" s="225"/>
      <c r="J83" s="226">
        <f>ROUND(I83*H83,2)</f>
        <v>0</v>
      </c>
      <c r="K83" s="222" t="s">
        <v>3290</v>
      </c>
      <c r="L83" s="71"/>
      <c r="M83" s="227" t="s">
        <v>22</v>
      </c>
      <c r="N83" s="278" t="s">
        <v>49</v>
      </c>
      <c r="O83" s="279"/>
      <c r="P83" s="280">
        <f>O83*H83</f>
        <v>0</v>
      </c>
      <c r="Q83" s="280">
        <v>0</v>
      </c>
      <c r="R83" s="280">
        <f>Q83*H83</f>
        <v>0</v>
      </c>
      <c r="S83" s="280">
        <v>0</v>
      </c>
      <c r="T83" s="281">
        <f>S83*H83</f>
        <v>0</v>
      </c>
      <c r="AR83" s="23" t="s">
        <v>3291</v>
      </c>
      <c r="AT83" s="23" t="s">
        <v>170</v>
      </c>
      <c r="AU83" s="23" t="s">
        <v>24</v>
      </c>
      <c r="AY83" s="23" t="s">
        <v>168</v>
      </c>
      <c r="BE83" s="231">
        <f>IF(N83="základní",J83,0)</f>
        <v>0</v>
      </c>
      <c r="BF83" s="231">
        <f>IF(N83="snížená",J83,0)</f>
        <v>0</v>
      </c>
      <c r="BG83" s="231">
        <f>IF(N83="zákl. přenesená",J83,0)</f>
        <v>0</v>
      </c>
      <c r="BH83" s="231">
        <f>IF(N83="sníž. přenesená",J83,0)</f>
        <v>0</v>
      </c>
      <c r="BI83" s="231">
        <f>IF(N83="nulová",J83,0)</f>
        <v>0</v>
      </c>
      <c r="BJ83" s="23" t="s">
        <v>24</v>
      </c>
      <c r="BK83" s="231">
        <f>ROUND(I83*H83,2)</f>
        <v>0</v>
      </c>
      <c r="BL83" s="23" t="s">
        <v>3291</v>
      </c>
      <c r="BM83" s="23" t="s">
        <v>3304</v>
      </c>
    </row>
    <row r="84" s="1" customFormat="1" ht="6.96" customHeight="1">
      <c r="B84" s="66"/>
      <c r="C84" s="67"/>
      <c r="D84" s="67"/>
      <c r="E84" s="67"/>
      <c r="F84" s="67"/>
      <c r="G84" s="67"/>
      <c r="H84" s="67"/>
      <c r="I84" s="165"/>
      <c r="J84" s="67"/>
      <c r="K84" s="67"/>
      <c r="L84" s="71"/>
    </row>
  </sheetData>
  <sheetProtection sheet="1" autoFilter="0" formatColumns="0" formatRows="0" objects="1" scenarios="1" spinCount="100000" saltValue="IE+JFDrwcJtWAxotxts8lBk5zROHaOtBA3cD0MUiYnnugBcWAgWCCgUdUavXLswgLL0XYXWgHmQxdC2KDMF3EA==" hashValue="jVPeAYAuwAuI+yV14UdshLiRaqo9SmnrGresapkh4mWQptvB2oiDNOORH5D6xKAVo8P6RhzrtNZpFN2s8DLJ2A==" algorithmName="SHA-512" password="CC35"/>
  <autoFilter ref="C76:K83"/>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2" customWidth="1"/>
    <col min="2" max="2" width="1.664063" style="282" customWidth="1"/>
    <col min="3" max="4" width="5" style="282" customWidth="1"/>
    <col min="5" max="5" width="11.67" style="282" customWidth="1"/>
    <col min="6" max="6" width="9.17" style="282" customWidth="1"/>
    <col min="7" max="7" width="5" style="282" customWidth="1"/>
    <col min="8" max="8" width="77.83" style="282" customWidth="1"/>
    <col min="9" max="10" width="20" style="282" customWidth="1"/>
    <col min="11" max="11" width="1.664063" style="282" customWidth="1"/>
  </cols>
  <sheetData>
    <row r="1" ht="37.5" customHeight="1"/>
    <row r="2" ht="7.5" customHeight="1">
      <c r="B2" s="283"/>
      <c r="C2" s="284"/>
      <c r="D2" s="284"/>
      <c r="E2" s="284"/>
      <c r="F2" s="284"/>
      <c r="G2" s="284"/>
      <c r="H2" s="284"/>
      <c r="I2" s="284"/>
      <c r="J2" s="284"/>
      <c r="K2" s="285"/>
    </row>
    <row r="3" s="14" customFormat="1" ht="45" customHeight="1">
      <c r="B3" s="286"/>
      <c r="C3" s="287" t="s">
        <v>3305</v>
      </c>
      <c r="D3" s="287"/>
      <c r="E3" s="287"/>
      <c r="F3" s="287"/>
      <c r="G3" s="287"/>
      <c r="H3" s="287"/>
      <c r="I3" s="287"/>
      <c r="J3" s="287"/>
      <c r="K3" s="288"/>
    </row>
    <row r="4" ht="25.5" customHeight="1">
      <c r="B4" s="289"/>
      <c r="C4" s="290" t="s">
        <v>3306</v>
      </c>
      <c r="D4" s="290"/>
      <c r="E4" s="290"/>
      <c r="F4" s="290"/>
      <c r="G4" s="290"/>
      <c r="H4" s="290"/>
      <c r="I4" s="290"/>
      <c r="J4" s="290"/>
      <c r="K4" s="291"/>
    </row>
    <row r="5" ht="5.25" customHeight="1">
      <c r="B5" s="289"/>
      <c r="C5" s="292"/>
      <c r="D5" s="292"/>
      <c r="E5" s="292"/>
      <c r="F5" s="292"/>
      <c r="G5" s="292"/>
      <c r="H5" s="292"/>
      <c r="I5" s="292"/>
      <c r="J5" s="292"/>
      <c r="K5" s="291"/>
    </row>
    <row r="6" ht="15" customHeight="1">
      <c r="B6" s="289"/>
      <c r="C6" s="293" t="s">
        <v>3307</v>
      </c>
      <c r="D6" s="293"/>
      <c r="E6" s="293"/>
      <c r="F6" s="293"/>
      <c r="G6" s="293"/>
      <c r="H6" s="293"/>
      <c r="I6" s="293"/>
      <c r="J6" s="293"/>
      <c r="K6" s="291"/>
    </row>
    <row r="7" ht="15" customHeight="1">
      <c r="B7" s="294"/>
      <c r="C7" s="293" t="s">
        <v>3308</v>
      </c>
      <c r="D7" s="293"/>
      <c r="E7" s="293"/>
      <c r="F7" s="293"/>
      <c r="G7" s="293"/>
      <c r="H7" s="293"/>
      <c r="I7" s="293"/>
      <c r="J7" s="293"/>
      <c r="K7" s="291"/>
    </row>
    <row r="8" ht="12.75" customHeight="1">
      <c r="B8" s="294"/>
      <c r="C8" s="293"/>
      <c r="D8" s="293"/>
      <c r="E8" s="293"/>
      <c r="F8" s="293"/>
      <c r="G8" s="293"/>
      <c r="H8" s="293"/>
      <c r="I8" s="293"/>
      <c r="J8" s="293"/>
      <c r="K8" s="291"/>
    </row>
    <row r="9" ht="15" customHeight="1">
      <c r="B9" s="294"/>
      <c r="C9" s="293" t="s">
        <v>3309</v>
      </c>
      <c r="D9" s="293"/>
      <c r="E9" s="293"/>
      <c r="F9" s="293"/>
      <c r="G9" s="293"/>
      <c r="H9" s="293"/>
      <c r="I9" s="293"/>
      <c r="J9" s="293"/>
      <c r="K9" s="291"/>
    </row>
    <row r="10" ht="15" customHeight="1">
      <c r="B10" s="294"/>
      <c r="C10" s="293"/>
      <c r="D10" s="293" t="s">
        <v>3310</v>
      </c>
      <c r="E10" s="293"/>
      <c r="F10" s="293"/>
      <c r="G10" s="293"/>
      <c r="H10" s="293"/>
      <c r="I10" s="293"/>
      <c r="J10" s="293"/>
      <c r="K10" s="291"/>
    </row>
    <row r="11" ht="15" customHeight="1">
      <c r="B11" s="294"/>
      <c r="C11" s="295"/>
      <c r="D11" s="293" t="s">
        <v>3311</v>
      </c>
      <c r="E11" s="293"/>
      <c r="F11" s="293"/>
      <c r="G11" s="293"/>
      <c r="H11" s="293"/>
      <c r="I11" s="293"/>
      <c r="J11" s="293"/>
      <c r="K11" s="291"/>
    </row>
    <row r="12" ht="12.75" customHeight="1">
      <c r="B12" s="294"/>
      <c r="C12" s="295"/>
      <c r="D12" s="295"/>
      <c r="E12" s="295"/>
      <c r="F12" s="295"/>
      <c r="G12" s="295"/>
      <c r="H12" s="295"/>
      <c r="I12" s="295"/>
      <c r="J12" s="295"/>
      <c r="K12" s="291"/>
    </row>
    <row r="13" ht="15" customHeight="1">
      <c r="B13" s="294"/>
      <c r="C13" s="295"/>
      <c r="D13" s="293" t="s">
        <v>3312</v>
      </c>
      <c r="E13" s="293"/>
      <c r="F13" s="293"/>
      <c r="G13" s="293"/>
      <c r="H13" s="293"/>
      <c r="I13" s="293"/>
      <c r="J13" s="293"/>
      <c r="K13" s="291"/>
    </row>
    <row r="14" ht="15" customHeight="1">
      <c r="B14" s="294"/>
      <c r="C14" s="295"/>
      <c r="D14" s="293" t="s">
        <v>3313</v>
      </c>
      <c r="E14" s="293"/>
      <c r="F14" s="293"/>
      <c r="G14" s="293"/>
      <c r="H14" s="293"/>
      <c r="I14" s="293"/>
      <c r="J14" s="293"/>
      <c r="K14" s="291"/>
    </row>
    <row r="15" ht="15" customHeight="1">
      <c r="B15" s="294"/>
      <c r="C15" s="295"/>
      <c r="D15" s="293" t="s">
        <v>3314</v>
      </c>
      <c r="E15" s="293"/>
      <c r="F15" s="293"/>
      <c r="G15" s="293"/>
      <c r="H15" s="293"/>
      <c r="I15" s="293"/>
      <c r="J15" s="293"/>
      <c r="K15" s="291"/>
    </row>
    <row r="16" ht="15" customHeight="1">
      <c r="B16" s="294"/>
      <c r="C16" s="295"/>
      <c r="D16" s="295"/>
      <c r="E16" s="296" t="s">
        <v>85</v>
      </c>
      <c r="F16" s="293" t="s">
        <v>3315</v>
      </c>
      <c r="G16" s="293"/>
      <c r="H16" s="293"/>
      <c r="I16" s="293"/>
      <c r="J16" s="293"/>
      <c r="K16" s="291"/>
    </row>
    <row r="17" ht="15" customHeight="1">
      <c r="B17" s="294"/>
      <c r="C17" s="295"/>
      <c r="D17" s="295"/>
      <c r="E17" s="296" t="s">
        <v>3316</v>
      </c>
      <c r="F17" s="293" t="s">
        <v>3317</v>
      </c>
      <c r="G17" s="293"/>
      <c r="H17" s="293"/>
      <c r="I17" s="293"/>
      <c r="J17" s="293"/>
      <c r="K17" s="291"/>
    </row>
    <row r="18" ht="15" customHeight="1">
      <c r="B18" s="294"/>
      <c r="C18" s="295"/>
      <c r="D18" s="295"/>
      <c r="E18" s="296" t="s">
        <v>3318</v>
      </c>
      <c r="F18" s="293" t="s">
        <v>3319</v>
      </c>
      <c r="G18" s="293"/>
      <c r="H18" s="293"/>
      <c r="I18" s="293"/>
      <c r="J18" s="293"/>
      <c r="K18" s="291"/>
    </row>
    <row r="19" ht="15" customHeight="1">
      <c r="B19" s="294"/>
      <c r="C19" s="295"/>
      <c r="D19" s="295"/>
      <c r="E19" s="296" t="s">
        <v>90</v>
      </c>
      <c r="F19" s="293" t="s">
        <v>89</v>
      </c>
      <c r="G19" s="293"/>
      <c r="H19" s="293"/>
      <c r="I19" s="293"/>
      <c r="J19" s="293"/>
      <c r="K19" s="291"/>
    </row>
    <row r="20" ht="15" customHeight="1">
      <c r="B20" s="294"/>
      <c r="C20" s="295"/>
      <c r="D20" s="295"/>
      <c r="E20" s="296" t="s">
        <v>3320</v>
      </c>
      <c r="F20" s="293" t="s">
        <v>3321</v>
      </c>
      <c r="G20" s="293"/>
      <c r="H20" s="293"/>
      <c r="I20" s="293"/>
      <c r="J20" s="293"/>
      <c r="K20" s="291"/>
    </row>
    <row r="21" ht="15" customHeight="1">
      <c r="B21" s="294"/>
      <c r="C21" s="295"/>
      <c r="D21" s="295"/>
      <c r="E21" s="296" t="s">
        <v>3322</v>
      </c>
      <c r="F21" s="293" t="s">
        <v>3323</v>
      </c>
      <c r="G21" s="293"/>
      <c r="H21" s="293"/>
      <c r="I21" s="293"/>
      <c r="J21" s="293"/>
      <c r="K21" s="291"/>
    </row>
    <row r="22" ht="12.75" customHeight="1">
      <c r="B22" s="294"/>
      <c r="C22" s="295"/>
      <c r="D22" s="295"/>
      <c r="E22" s="295"/>
      <c r="F22" s="295"/>
      <c r="G22" s="295"/>
      <c r="H22" s="295"/>
      <c r="I22" s="295"/>
      <c r="J22" s="295"/>
      <c r="K22" s="291"/>
    </row>
    <row r="23" ht="15" customHeight="1">
      <c r="B23" s="294"/>
      <c r="C23" s="293" t="s">
        <v>3324</v>
      </c>
      <c r="D23" s="293"/>
      <c r="E23" s="293"/>
      <c r="F23" s="293"/>
      <c r="G23" s="293"/>
      <c r="H23" s="293"/>
      <c r="I23" s="293"/>
      <c r="J23" s="293"/>
      <c r="K23" s="291"/>
    </row>
    <row r="24" ht="15" customHeight="1">
      <c r="B24" s="294"/>
      <c r="C24" s="293" t="s">
        <v>3325</v>
      </c>
      <c r="D24" s="293"/>
      <c r="E24" s="293"/>
      <c r="F24" s="293"/>
      <c r="G24" s="293"/>
      <c r="H24" s="293"/>
      <c r="I24" s="293"/>
      <c r="J24" s="293"/>
      <c r="K24" s="291"/>
    </row>
    <row r="25" ht="15" customHeight="1">
      <c r="B25" s="294"/>
      <c r="C25" s="293"/>
      <c r="D25" s="293" t="s">
        <v>3326</v>
      </c>
      <c r="E25" s="293"/>
      <c r="F25" s="293"/>
      <c r="G25" s="293"/>
      <c r="H25" s="293"/>
      <c r="I25" s="293"/>
      <c r="J25" s="293"/>
      <c r="K25" s="291"/>
    </row>
    <row r="26" ht="15" customHeight="1">
      <c r="B26" s="294"/>
      <c r="C26" s="295"/>
      <c r="D26" s="293" t="s">
        <v>3327</v>
      </c>
      <c r="E26" s="293"/>
      <c r="F26" s="293"/>
      <c r="G26" s="293"/>
      <c r="H26" s="293"/>
      <c r="I26" s="293"/>
      <c r="J26" s="293"/>
      <c r="K26" s="291"/>
    </row>
    <row r="27" ht="12.75" customHeight="1">
      <c r="B27" s="294"/>
      <c r="C27" s="295"/>
      <c r="D27" s="295"/>
      <c r="E27" s="295"/>
      <c r="F27" s="295"/>
      <c r="G27" s="295"/>
      <c r="H27" s="295"/>
      <c r="I27" s="295"/>
      <c r="J27" s="295"/>
      <c r="K27" s="291"/>
    </row>
    <row r="28" ht="15" customHeight="1">
      <c r="B28" s="294"/>
      <c r="C28" s="295"/>
      <c r="D28" s="293" t="s">
        <v>3328</v>
      </c>
      <c r="E28" s="293"/>
      <c r="F28" s="293"/>
      <c r="G28" s="293"/>
      <c r="H28" s="293"/>
      <c r="I28" s="293"/>
      <c r="J28" s="293"/>
      <c r="K28" s="291"/>
    </row>
    <row r="29" ht="15" customHeight="1">
      <c r="B29" s="294"/>
      <c r="C29" s="295"/>
      <c r="D29" s="293" t="s">
        <v>3329</v>
      </c>
      <c r="E29" s="293"/>
      <c r="F29" s="293"/>
      <c r="G29" s="293"/>
      <c r="H29" s="293"/>
      <c r="I29" s="293"/>
      <c r="J29" s="293"/>
      <c r="K29" s="291"/>
    </row>
    <row r="30" ht="12.75" customHeight="1">
      <c r="B30" s="294"/>
      <c r="C30" s="295"/>
      <c r="D30" s="295"/>
      <c r="E30" s="295"/>
      <c r="F30" s="295"/>
      <c r="G30" s="295"/>
      <c r="H30" s="295"/>
      <c r="I30" s="295"/>
      <c r="J30" s="295"/>
      <c r="K30" s="291"/>
    </row>
    <row r="31" ht="15" customHeight="1">
      <c r="B31" s="294"/>
      <c r="C31" s="295"/>
      <c r="D31" s="293" t="s">
        <v>3330</v>
      </c>
      <c r="E31" s="293"/>
      <c r="F31" s="293"/>
      <c r="G31" s="293"/>
      <c r="H31" s="293"/>
      <c r="I31" s="293"/>
      <c r="J31" s="293"/>
      <c r="K31" s="291"/>
    </row>
    <row r="32" ht="15" customHeight="1">
      <c r="B32" s="294"/>
      <c r="C32" s="295"/>
      <c r="D32" s="293" t="s">
        <v>3331</v>
      </c>
      <c r="E32" s="293"/>
      <c r="F32" s="293"/>
      <c r="G32" s="293"/>
      <c r="H32" s="293"/>
      <c r="I32" s="293"/>
      <c r="J32" s="293"/>
      <c r="K32" s="291"/>
    </row>
    <row r="33" ht="15" customHeight="1">
      <c r="B33" s="294"/>
      <c r="C33" s="295"/>
      <c r="D33" s="293" t="s">
        <v>3332</v>
      </c>
      <c r="E33" s="293"/>
      <c r="F33" s="293"/>
      <c r="G33" s="293"/>
      <c r="H33" s="293"/>
      <c r="I33" s="293"/>
      <c r="J33" s="293"/>
      <c r="K33" s="291"/>
    </row>
    <row r="34" ht="15" customHeight="1">
      <c r="B34" s="294"/>
      <c r="C34" s="295"/>
      <c r="D34" s="293"/>
      <c r="E34" s="297" t="s">
        <v>153</v>
      </c>
      <c r="F34" s="293"/>
      <c r="G34" s="293" t="s">
        <v>3333</v>
      </c>
      <c r="H34" s="293"/>
      <c r="I34" s="293"/>
      <c r="J34" s="293"/>
      <c r="K34" s="291"/>
    </row>
    <row r="35" ht="30.75" customHeight="1">
      <c r="B35" s="294"/>
      <c r="C35" s="295"/>
      <c r="D35" s="293"/>
      <c r="E35" s="297" t="s">
        <v>3334</v>
      </c>
      <c r="F35" s="293"/>
      <c r="G35" s="293" t="s">
        <v>3335</v>
      </c>
      <c r="H35" s="293"/>
      <c r="I35" s="293"/>
      <c r="J35" s="293"/>
      <c r="K35" s="291"/>
    </row>
    <row r="36" ht="15" customHeight="1">
      <c r="B36" s="294"/>
      <c r="C36" s="295"/>
      <c r="D36" s="293"/>
      <c r="E36" s="297" t="s">
        <v>59</v>
      </c>
      <c r="F36" s="293"/>
      <c r="G36" s="293" t="s">
        <v>3336</v>
      </c>
      <c r="H36" s="293"/>
      <c r="I36" s="293"/>
      <c r="J36" s="293"/>
      <c r="K36" s="291"/>
    </row>
    <row r="37" ht="15" customHeight="1">
      <c r="B37" s="294"/>
      <c r="C37" s="295"/>
      <c r="D37" s="293"/>
      <c r="E37" s="297" t="s">
        <v>154</v>
      </c>
      <c r="F37" s="293"/>
      <c r="G37" s="293" t="s">
        <v>3337</v>
      </c>
      <c r="H37" s="293"/>
      <c r="I37" s="293"/>
      <c r="J37" s="293"/>
      <c r="K37" s="291"/>
    </row>
    <row r="38" ht="15" customHeight="1">
      <c r="B38" s="294"/>
      <c r="C38" s="295"/>
      <c r="D38" s="293"/>
      <c r="E38" s="297" t="s">
        <v>155</v>
      </c>
      <c r="F38" s="293"/>
      <c r="G38" s="293" t="s">
        <v>3338</v>
      </c>
      <c r="H38" s="293"/>
      <c r="I38" s="293"/>
      <c r="J38" s="293"/>
      <c r="K38" s="291"/>
    </row>
    <row r="39" ht="15" customHeight="1">
      <c r="B39" s="294"/>
      <c r="C39" s="295"/>
      <c r="D39" s="293"/>
      <c r="E39" s="297" t="s">
        <v>156</v>
      </c>
      <c r="F39" s="293"/>
      <c r="G39" s="293" t="s">
        <v>3339</v>
      </c>
      <c r="H39" s="293"/>
      <c r="I39" s="293"/>
      <c r="J39" s="293"/>
      <c r="K39" s="291"/>
    </row>
    <row r="40" ht="15" customHeight="1">
      <c r="B40" s="294"/>
      <c r="C40" s="295"/>
      <c r="D40" s="293"/>
      <c r="E40" s="297" t="s">
        <v>3340</v>
      </c>
      <c r="F40" s="293"/>
      <c r="G40" s="293" t="s">
        <v>3341</v>
      </c>
      <c r="H40" s="293"/>
      <c r="I40" s="293"/>
      <c r="J40" s="293"/>
      <c r="K40" s="291"/>
    </row>
    <row r="41" ht="15" customHeight="1">
      <c r="B41" s="294"/>
      <c r="C41" s="295"/>
      <c r="D41" s="293"/>
      <c r="E41" s="297"/>
      <c r="F41" s="293"/>
      <c r="G41" s="293" t="s">
        <v>3342</v>
      </c>
      <c r="H41" s="293"/>
      <c r="I41" s="293"/>
      <c r="J41" s="293"/>
      <c r="K41" s="291"/>
    </row>
    <row r="42" ht="15" customHeight="1">
      <c r="B42" s="294"/>
      <c r="C42" s="295"/>
      <c r="D42" s="293"/>
      <c r="E42" s="297" t="s">
        <v>3343</v>
      </c>
      <c r="F42" s="293"/>
      <c r="G42" s="293" t="s">
        <v>3344</v>
      </c>
      <c r="H42" s="293"/>
      <c r="I42" s="293"/>
      <c r="J42" s="293"/>
      <c r="K42" s="291"/>
    </row>
    <row r="43" ht="15" customHeight="1">
      <c r="B43" s="294"/>
      <c r="C43" s="295"/>
      <c r="D43" s="293"/>
      <c r="E43" s="297" t="s">
        <v>158</v>
      </c>
      <c r="F43" s="293"/>
      <c r="G43" s="293" t="s">
        <v>3345</v>
      </c>
      <c r="H43" s="293"/>
      <c r="I43" s="293"/>
      <c r="J43" s="293"/>
      <c r="K43" s="291"/>
    </row>
    <row r="44" ht="12.75" customHeight="1">
      <c r="B44" s="294"/>
      <c r="C44" s="295"/>
      <c r="D44" s="293"/>
      <c r="E44" s="293"/>
      <c r="F44" s="293"/>
      <c r="G44" s="293"/>
      <c r="H44" s="293"/>
      <c r="I44" s="293"/>
      <c r="J44" s="293"/>
      <c r="K44" s="291"/>
    </row>
    <row r="45" ht="15" customHeight="1">
      <c r="B45" s="294"/>
      <c r="C45" s="295"/>
      <c r="D45" s="293" t="s">
        <v>3346</v>
      </c>
      <c r="E45" s="293"/>
      <c r="F45" s="293"/>
      <c r="G45" s="293"/>
      <c r="H45" s="293"/>
      <c r="I45" s="293"/>
      <c r="J45" s="293"/>
      <c r="K45" s="291"/>
    </row>
    <row r="46" ht="15" customHeight="1">
      <c r="B46" s="294"/>
      <c r="C46" s="295"/>
      <c r="D46" s="295"/>
      <c r="E46" s="293" t="s">
        <v>3347</v>
      </c>
      <c r="F46" s="293"/>
      <c r="G46" s="293"/>
      <c r="H46" s="293"/>
      <c r="I46" s="293"/>
      <c r="J46" s="293"/>
      <c r="K46" s="291"/>
    </row>
    <row r="47" ht="15" customHeight="1">
      <c r="B47" s="294"/>
      <c r="C47" s="295"/>
      <c r="D47" s="295"/>
      <c r="E47" s="293" t="s">
        <v>3348</v>
      </c>
      <c r="F47" s="293"/>
      <c r="G47" s="293"/>
      <c r="H47" s="293"/>
      <c r="I47" s="293"/>
      <c r="J47" s="293"/>
      <c r="K47" s="291"/>
    </row>
    <row r="48" ht="15" customHeight="1">
      <c r="B48" s="294"/>
      <c r="C48" s="295"/>
      <c r="D48" s="295"/>
      <c r="E48" s="293" t="s">
        <v>3349</v>
      </c>
      <c r="F48" s="293"/>
      <c r="G48" s="293"/>
      <c r="H48" s="293"/>
      <c r="I48" s="293"/>
      <c r="J48" s="293"/>
      <c r="K48" s="291"/>
    </row>
    <row r="49" ht="15" customHeight="1">
      <c r="B49" s="294"/>
      <c r="C49" s="295"/>
      <c r="D49" s="293" t="s">
        <v>3350</v>
      </c>
      <c r="E49" s="293"/>
      <c r="F49" s="293"/>
      <c r="G49" s="293"/>
      <c r="H49" s="293"/>
      <c r="I49" s="293"/>
      <c r="J49" s="293"/>
      <c r="K49" s="291"/>
    </row>
    <row r="50" ht="25.5" customHeight="1">
      <c r="B50" s="289"/>
      <c r="C50" s="290" t="s">
        <v>3351</v>
      </c>
      <c r="D50" s="290"/>
      <c r="E50" s="290"/>
      <c r="F50" s="290"/>
      <c r="G50" s="290"/>
      <c r="H50" s="290"/>
      <c r="I50" s="290"/>
      <c r="J50" s="290"/>
      <c r="K50" s="291"/>
    </row>
    <row r="51" ht="5.25" customHeight="1">
      <c r="B51" s="289"/>
      <c r="C51" s="292"/>
      <c r="D51" s="292"/>
      <c r="E51" s="292"/>
      <c r="F51" s="292"/>
      <c r="G51" s="292"/>
      <c r="H51" s="292"/>
      <c r="I51" s="292"/>
      <c r="J51" s="292"/>
      <c r="K51" s="291"/>
    </row>
    <row r="52" ht="15" customHeight="1">
      <c r="B52" s="289"/>
      <c r="C52" s="293" t="s">
        <v>3352</v>
      </c>
      <c r="D52" s="293"/>
      <c r="E52" s="293"/>
      <c r="F52" s="293"/>
      <c r="G52" s="293"/>
      <c r="H52" s="293"/>
      <c r="I52" s="293"/>
      <c r="J52" s="293"/>
      <c r="K52" s="291"/>
    </row>
    <row r="53" ht="15" customHeight="1">
      <c r="B53" s="289"/>
      <c r="C53" s="293" t="s">
        <v>3353</v>
      </c>
      <c r="D53" s="293"/>
      <c r="E53" s="293"/>
      <c r="F53" s="293"/>
      <c r="G53" s="293"/>
      <c r="H53" s="293"/>
      <c r="I53" s="293"/>
      <c r="J53" s="293"/>
      <c r="K53" s="291"/>
    </row>
    <row r="54" ht="12.75" customHeight="1">
      <c r="B54" s="289"/>
      <c r="C54" s="293"/>
      <c r="D54" s="293"/>
      <c r="E54" s="293"/>
      <c r="F54" s="293"/>
      <c r="G54" s="293"/>
      <c r="H54" s="293"/>
      <c r="I54" s="293"/>
      <c r="J54" s="293"/>
      <c r="K54" s="291"/>
    </row>
    <row r="55" ht="15" customHeight="1">
      <c r="B55" s="289"/>
      <c r="C55" s="293" t="s">
        <v>3354</v>
      </c>
      <c r="D55" s="293"/>
      <c r="E55" s="293"/>
      <c r="F55" s="293"/>
      <c r="G55" s="293"/>
      <c r="H55" s="293"/>
      <c r="I55" s="293"/>
      <c r="J55" s="293"/>
      <c r="K55" s="291"/>
    </row>
    <row r="56" ht="15" customHeight="1">
      <c r="B56" s="289"/>
      <c r="C56" s="295"/>
      <c r="D56" s="293" t="s">
        <v>3355</v>
      </c>
      <c r="E56" s="293"/>
      <c r="F56" s="293"/>
      <c r="G56" s="293"/>
      <c r="H56" s="293"/>
      <c r="I56" s="293"/>
      <c r="J56" s="293"/>
      <c r="K56" s="291"/>
    </row>
    <row r="57" ht="15" customHeight="1">
      <c r="B57" s="289"/>
      <c r="C57" s="295"/>
      <c r="D57" s="293" t="s">
        <v>3356</v>
      </c>
      <c r="E57" s="293"/>
      <c r="F57" s="293"/>
      <c r="G57" s="293"/>
      <c r="H57" s="293"/>
      <c r="I57" s="293"/>
      <c r="J57" s="293"/>
      <c r="K57" s="291"/>
    </row>
    <row r="58" ht="15" customHeight="1">
      <c r="B58" s="289"/>
      <c r="C58" s="295"/>
      <c r="D58" s="293" t="s">
        <v>3357</v>
      </c>
      <c r="E58" s="293"/>
      <c r="F58" s="293"/>
      <c r="G58" s="293"/>
      <c r="H58" s="293"/>
      <c r="I58" s="293"/>
      <c r="J58" s="293"/>
      <c r="K58" s="291"/>
    </row>
    <row r="59" ht="15" customHeight="1">
      <c r="B59" s="289"/>
      <c r="C59" s="295"/>
      <c r="D59" s="293" t="s">
        <v>3358</v>
      </c>
      <c r="E59" s="293"/>
      <c r="F59" s="293"/>
      <c r="G59" s="293"/>
      <c r="H59" s="293"/>
      <c r="I59" s="293"/>
      <c r="J59" s="293"/>
      <c r="K59" s="291"/>
    </row>
    <row r="60" ht="15" customHeight="1">
      <c r="B60" s="289"/>
      <c r="C60" s="295"/>
      <c r="D60" s="298" t="s">
        <v>3359</v>
      </c>
      <c r="E60" s="298"/>
      <c r="F60" s="298"/>
      <c r="G60" s="298"/>
      <c r="H60" s="298"/>
      <c r="I60" s="298"/>
      <c r="J60" s="298"/>
      <c r="K60" s="291"/>
    </row>
    <row r="61" ht="15" customHeight="1">
      <c r="B61" s="289"/>
      <c r="C61" s="295"/>
      <c r="D61" s="293" t="s">
        <v>3360</v>
      </c>
      <c r="E61" s="293"/>
      <c r="F61" s="293"/>
      <c r="G61" s="293"/>
      <c r="H61" s="293"/>
      <c r="I61" s="293"/>
      <c r="J61" s="293"/>
      <c r="K61" s="291"/>
    </row>
    <row r="62" ht="12.75" customHeight="1">
      <c r="B62" s="289"/>
      <c r="C62" s="295"/>
      <c r="D62" s="295"/>
      <c r="E62" s="299"/>
      <c r="F62" s="295"/>
      <c r="G62" s="295"/>
      <c r="H62" s="295"/>
      <c r="I62" s="295"/>
      <c r="J62" s="295"/>
      <c r="K62" s="291"/>
    </row>
    <row r="63" ht="15" customHeight="1">
      <c r="B63" s="289"/>
      <c r="C63" s="295"/>
      <c r="D63" s="293" t="s">
        <v>3361</v>
      </c>
      <c r="E63" s="293"/>
      <c r="F63" s="293"/>
      <c r="G63" s="293"/>
      <c r="H63" s="293"/>
      <c r="I63" s="293"/>
      <c r="J63" s="293"/>
      <c r="K63" s="291"/>
    </row>
    <row r="64" ht="15" customHeight="1">
      <c r="B64" s="289"/>
      <c r="C64" s="295"/>
      <c r="D64" s="298" t="s">
        <v>3362</v>
      </c>
      <c r="E64" s="298"/>
      <c r="F64" s="298"/>
      <c r="G64" s="298"/>
      <c r="H64" s="298"/>
      <c r="I64" s="298"/>
      <c r="J64" s="298"/>
      <c r="K64" s="291"/>
    </row>
    <row r="65" ht="15" customHeight="1">
      <c r="B65" s="289"/>
      <c r="C65" s="295"/>
      <c r="D65" s="293" t="s">
        <v>3363</v>
      </c>
      <c r="E65" s="293"/>
      <c r="F65" s="293"/>
      <c r="G65" s="293"/>
      <c r="H65" s="293"/>
      <c r="I65" s="293"/>
      <c r="J65" s="293"/>
      <c r="K65" s="291"/>
    </row>
    <row r="66" ht="15" customHeight="1">
      <c r="B66" s="289"/>
      <c r="C66" s="295"/>
      <c r="D66" s="293" t="s">
        <v>3364</v>
      </c>
      <c r="E66" s="293"/>
      <c r="F66" s="293"/>
      <c r="G66" s="293"/>
      <c r="H66" s="293"/>
      <c r="I66" s="293"/>
      <c r="J66" s="293"/>
      <c r="K66" s="291"/>
    </row>
    <row r="67" ht="15" customHeight="1">
      <c r="B67" s="289"/>
      <c r="C67" s="295"/>
      <c r="D67" s="293" t="s">
        <v>3365</v>
      </c>
      <c r="E67" s="293"/>
      <c r="F67" s="293"/>
      <c r="G67" s="293"/>
      <c r="H67" s="293"/>
      <c r="I67" s="293"/>
      <c r="J67" s="293"/>
      <c r="K67" s="291"/>
    </row>
    <row r="68" ht="15" customHeight="1">
      <c r="B68" s="289"/>
      <c r="C68" s="295"/>
      <c r="D68" s="293" t="s">
        <v>3366</v>
      </c>
      <c r="E68" s="293"/>
      <c r="F68" s="293"/>
      <c r="G68" s="293"/>
      <c r="H68" s="293"/>
      <c r="I68" s="293"/>
      <c r="J68" s="293"/>
      <c r="K68" s="291"/>
    </row>
    <row r="69" ht="12.75" customHeight="1">
      <c r="B69" s="300"/>
      <c r="C69" s="301"/>
      <c r="D69" s="301"/>
      <c r="E69" s="301"/>
      <c r="F69" s="301"/>
      <c r="G69" s="301"/>
      <c r="H69" s="301"/>
      <c r="I69" s="301"/>
      <c r="J69" s="301"/>
      <c r="K69" s="302"/>
    </row>
    <row r="70" ht="18.75" customHeight="1">
      <c r="B70" s="303"/>
      <c r="C70" s="303"/>
      <c r="D70" s="303"/>
      <c r="E70" s="303"/>
      <c r="F70" s="303"/>
      <c r="G70" s="303"/>
      <c r="H70" s="303"/>
      <c r="I70" s="303"/>
      <c r="J70" s="303"/>
      <c r="K70" s="304"/>
    </row>
    <row r="71" ht="18.75" customHeight="1">
      <c r="B71" s="304"/>
      <c r="C71" s="304"/>
      <c r="D71" s="304"/>
      <c r="E71" s="304"/>
      <c r="F71" s="304"/>
      <c r="G71" s="304"/>
      <c r="H71" s="304"/>
      <c r="I71" s="304"/>
      <c r="J71" s="304"/>
      <c r="K71" s="304"/>
    </row>
    <row r="72" ht="7.5" customHeight="1">
      <c r="B72" s="305"/>
      <c r="C72" s="306"/>
      <c r="D72" s="306"/>
      <c r="E72" s="306"/>
      <c r="F72" s="306"/>
      <c r="G72" s="306"/>
      <c r="H72" s="306"/>
      <c r="I72" s="306"/>
      <c r="J72" s="306"/>
      <c r="K72" s="307"/>
    </row>
    <row r="73" ht="45" customHeight="1">
      <c r="B73" s="308"/>
      <c r="C73" s="309" t="s">
        <v>96</v>
      </c>
      <c r="D73" s="309"/>
      <c r="E73" s="309"/>
      <c r="F73" s="309"/>
      <c r="G73" s="309"/>
      <c r="H73" s="309"/>
      <c r="I73" s="309"/>
      <c r="J73" s="309"/>
      <c r="K73" s="310"/>
    </row>
    <row r="74" ht="17.25" customHeight="1">
      <c r="B74" s="308"/>
      <c r="C74" s="311" t="s">
        <v>3367</v>
      </c>
      <c r="D74" s="311"/>
      <c r="E74" s="311"/>
      <c r="F74" s="311" t="s">
        <v>3368</v>
      </c>
      <c r="G74" s="312"/>
      <c r="H74" s="311" t="s">
        <v>154</v>
      </c>
      <c r="I74" s="311" t="s">
        <v>63</v>
      </c>
      <c r="J74" s="311" t="s">
        <v>3369</v>
      </c>
      <c r="K74" s="310"/>
    </row>
    <row r="75" ht="17.25" customHeight="1">
      <c r="B75" s="308"/>
      <c r="C75" s="313" t="s">
        <v>3370</v>
      </c>
      <c r="D75" s="313"/>
      <c r="E75" s="313"/>
      <c r="F75" s="314" t="s">
        <v>3371</v>
      </c>
      <c r="G75" s="315"/>
      <c r="H75" s="313"/>
      <c r="I75" s="313"/>
      <c r="J75" s="313" t="s">
        <v>3372</v>
      </c>
      <c r="K75" s="310"/>
    </row>
    <row r="76" ht="5.25" customHeight="1">
      <c r="B76" s="308"/>
      <c r="C76" s="316"/>
      <c r="D76" s="316"/>
      <c r="E76" s="316"/>
      <c r="F76" s="316"/>
      <c r="G76" s="317"/>
      <c r="H76" s="316"/>
      <c r="I76" s="316"/>
      <c r="J76" s="316"/>
      <c r="K76" s="310"/>
    </row>
    <row r="77" ht="15" customHeight="1">
      <c r="B77" s="308"/>
      <c r="C77" s="297" t="s">
        <v>59</v>
      </c>
      <c r="D77" s="316"/>
      <c r="E77" s="316"/>
      <c r="F77" s="318" t="s">
        <v>3373</v>
      </c>
      <c r="G77" s="317"/>
      <c r="H77" s="297" t="s">
        <v>3374</v>
      </c>
      <c r="I77" s="297" t="s">
        <v>3375</v>
      </c>
      <c r="J77" s="297">
        <v>20</v>
      </c>
      <c r="K77" s="310"/>
    </row>
    <row r="78" ht="15" customHeight="1">
      <c r="B78" s="308"/>
      <c r="C78" s="297" t="s">
        <v>3376</v>
      </c>
      <c r="D78" s="297"/>
      <c r="E78" s="297"/>
      <c r="F78" s="318" t="s">
        <v>3373</v>
      </c>
      <c r="G78" s="317"/>
      <c r="H78" s="297" t="s">
        <v>3377</v>
      </c>
      <c r="I78" s="297" t="s">
        <v>3375</v>
      </c>
      <c r="J78" s="297">
        <v>120</v>
      </c>
      <c r="K78" s="310"/>
    </row>
    <row r="79" ht="15" customHeight="1">
      <c r="B79" s="319"/>
      <c r="C79" s="297" t="s">
        <v>3378</v>
      </c>
      <c r="D79" s="297"/>
      <c r="E79" s="297"/>
      <c r="F79" s="318" t="s">
        <v>3379</v>
      </c>
      <c r="G79" s="317"/>
      <c r="H79" s="297" t="s">
        <v>3380</v>
      </c>
      <c r="I79" s="297" t="s">
        <v>3375</v>
      </c>
      <c r="J79" s="297">
        <v>50</v>
      </c>
      <c r="K79" s="310"/>
    </row>
    <row r="80" ht="15" customHeight="1">
      <c r="B80" s="319"/>
      <c r="C80" s="297" t="s">
        <v>3381</v>
      </c>
      <c r="D80" s="297"/>
      <c r="E80" s="297"/>
      <c r="F80" s="318" t="s">
        <v>3373</v>
      </c>
      <c r="G80" s="317"/>
      <c r="H80" s="297" t="s">
        <v>3382</v>
      </c>
      <c r="I80" s="297" t="s">
        <v>3383</v>
      </c>
      <c r="J80" s="297"/>
      <c r="K80" s="310"/>
    </row>
    <row r="81" ht="15" customHeight="1">
      <c r="B81" s="319"/>
      <c r="C81" s="320" t="s">
        <v>3384</v>
      </c>
      <c r="D81" s="320"/>
      <c r="E81" s="320"/>
      <c r="F81" s="321" t="s">
        <v>3379</v>
      </c>
      <c r="G81" s="320"/>
      <c r="H81" s="320" t="s">
        <v>3385</v>
      </c>
      <c r="I81" s="320" t="s">
        <v>3375</v>
      </c>
      <c r="J81" s="320">
        <v>15</v>
      </c>
      <c r="K81" s="310"/>
    </row>
    <row r="82" ht="15" customHeight="1">
      <c r="B82" s="319"/>
      <c r="C82" s="320" t="s">
        <v>3386</v>
      </c>
      <c r="D82" s="320"/>
      <c r="E82" s="320"/>
      <c r="F82" s="321" t="s">
        <v>3379</v>
      </c>
      <c r="G82" s="320"/>
      <c r="H82" s="320" t="s">
        <v>3387</v>
      </c>
      <c r="I82" s="320" t="s">
        <v>3375</v>
      </c>
      <c r="J82" s="320">
        <v>15</v>
      </c>
      <c r="K82" s="310"/>
    </row>
    <row r="83" ht="15" customHeight="1">
      <c r="B83" s="319"/>
      <c r="C83" s="320" t="s">
        <v>3388</v>
      </c>
      <c r="D83" s="320"/>
      <c r="E83" s="320"/>
      <c r="F83" s="321" t="s">
        <v>3379</v>
      </c>
      <c r="G83" s="320"/>
      <c r="H83" s="320" t="s">
        <v>3389</v>
      </c>
      <c r="I83" s="320" t="s">
        <v>3375</v>
      </c>
      <c r="J83" s="320">
        <v>20</v>
      </c>
      <c r="K83" s="310"/>
    </row>
    <row r="84" ht="15" customHeight="1">
      <c r="B84" s="319"/>
      <c r="C84" s="320" t="s">
        <v>3390</v>
      </c>
      <c r="D84" s="320"/>
      <c r="E84" s="320"/>
      <c r="F84" s="321" t="s">
        <v>3379</v>
      </c>
      <c r="G84" s="320"/>
      <c r="H84" s="320" t="s">
        <v>3391</v>
      </c>
      <c r="I84" s="320" t="s">
        <v>3375</v>
      </c>
      <c r="J84" s="320">
        <v>20</v>
      </c>
      <c r="K84" s="310"/>
    </row>
    <row r="85" ht="15" customHeight="1">
      <c r="B85" s="319"/>
      <c r="C85" s="297" t="s">
        <v>3392</v>
      </c>
      <c r="D85" s="297"/>
      <c r="E85" s="297"/>
      <c r="F85" s="318" t="s">
        <v>3379</v>
      </c>
      <c r="G85" s="317"/>
      <c r="H85" s="297" t="s">
        <v>3393</v>
      </c>
      <c r="I85" s="297" t="s">
        <v>3375</v>
      </c>
      <c r="J85" s="297">
        <v>50</v>
      </c>
      <c r="K85" s="310"/>
    </row>
    <row r="86" ht="15" customHeight="1">
      <c r="B86" s="319"/>
      <c r="C86" s="297" t="s">
        <v>3394</v>
      </c>
      <c r="D86" s="297"/>
      <c r="E86" s="297"/>
      <c r="F86" s="318" t="s">
        <v>3379</v>
      </c>
      <c r="G86" s="317"/>
      <c r="H86" s="297" t="s">
        <v>3395</v>
      </c>
      <c r="I86" s="297" t="s">
        <v>3375</v>
      </c>
      <c r="J86" s="297">
        <v>20</v>
      </c>
      <c r="K86" s="310"/>
    </row>
    <row r="87" ht="15" customHeight="1">
      <c r="B87" s="319"/>
      <c r="C87" s="297" t="s">
        <v>3396</v>
      </c>
      <c r="D87" s="297"/>
      <c r="E87" s="297"/>
      <c r="F87" s="318" t="s">
        <v>3379</v>
      </c>
      <c r="G87" s="317"/>
      <c r="H87" s="297" t="s">
        <v>3397</v>
      </c>
      <c r="I87" s="297" t="s">
        <v>3375</v>
      </c>
      <c r="J87" s="297">
        <v>20</v>
      </c>
      <c r="K87" s="310"/>
    </row>
    <row r="88" ht="15" customHeight="1">
      <c r="B88" s="319"/>
      <c r="C88" s="297" t="s">
        <v>3398</v>
      </c>
      <c r="D88" s="297"/>
      <c r="E88" s="297"/>
      <c r="F88" s="318" t="s">
        <v>3379</v>
      </c>
      <c r="G88" s="317"/>
      <c r="H88" s="297" t="s">
        <v>3399</v>
      </c>
      <c r="I88" s="297" t="s">
        <v>3375</v>
      </c>
      <c r="J88" s="297">
        <v>50</v>
      </c>
      <c r="K88" s="310"/>
    </row>
    <row r="89" ht="15" customHeight="1">
      <c r="B89" s="319"/>
      <c r="C89" s="297" t="s">
        <v>3400</v>
      </c>
      <c r="D89" s="297"/>
      <c r="E89" s="297"/>
      <c r="F89" s="318" t="s">
        <v>3379</v>
      </c>
      <c r="G89" s="317"/>
      <c r="H89" s="297" t="s">
        <v>3400</v>
      </c>
      <c r="I89" s="297" t="s">
        <v>3375</v>
      </c>
      <c r="J89" s="297">
        <v>50</v>
      </c>
      <c r="K89" s="310"/>
    </row>
    <row r="90" ht="15" customHeight="1">
      <c r="B90" s="319"/>
      <c r="C90" s="297" t="s">
        <v>159</v>
      </c>
      <c r="D90" s="297"/>
      <c r="E90" s="297"/>
      <c r="F90" s="318" t="s">
        <v>3379</v>
      </c>
      <c r="G90" s="317"/>
      <c r="H90" s="297" t="s">
        <v>3401</v>
      </c>
      <c r="I90" s="297" t="s">
        <v>3375</v>
      </c>
      <c r="J90" s="297">
        <v>255</v>
      </c>
      <c r="K90" s="310"/>
    </row>
    <row r="91" ht="15" customHeight="1">
      <c r="B91" s="319"/>
      <c r="C91" s="297" t="s">
        <v>3402</v>
      </c>
      <c r="D91" s="297"/>
      <c r="E91" s="297"/>
      <c r="F91" s="318" t="s">
        <v>3373</v>
      </c>
      <c r="G91" s="317"/>
      <c r="H91" s="297" t="s">
        <v>3403</v>
      </c>
      <c r="I91" s="297" t="s">
        <v>3404</v>
      </c>
      <c r="J91" s="297"/>
      <c r="K91" s="310"/>
    </row>
    <row r="92" ht="15" customHeight="1">
      <c r="B92" s="319"/>
      <c r="C92" s="297" t="s">
        <v>3405</v>
      </c>
      <c r="D92" s="297"/>
      <c r="E92" s="297"/>
      <c r="F92" s="318" t="s">
        <v>3373</v>
      </c>
      <c r="G92" s="317"/>
      <c r="H92" s="297" t="s">
        <v>3406</v>
      </c>
      <c r="I92" s="297" t="s">
        <v>3407</v>
      </c>
      <c r="J92" s="297"/>
      <c r="K92" s="310"/>
    </row>
    <row r="93" ht="15" customHeight="1">
      <c r="B93" s="319"/>
      <c r="C93" s="297" t="s">
        <v>3408</v>
      </c>
      <c r="D93" s="297"/>
      <c r="E93" s="297"/>
      <c r="F93" s="318" t="s">
        <v>3373</v>
      </c>
      <c r="G93" s="317"/>
      <c r="H93" s="297" t="s">
        <v>3408</v>
      </c>
      <c r="I93" s="297" t="s">
        <v>3407</v>
      </c>
      <c r="J93" s="297"/>
      <c r="K93" s="310"/>
    </row>
    <row r="94" ht="15" customHeight="1">
      <c r="B94" s="319"/>
      <c r="C94" s="297" t="s">
        <v>44</v>
      </c>
      <c r="D94" s="297"/>
      <c r="E94" s="297"/>
      <c r="F94" s="318" t="s">
        <v>3373</v>
      </c>
      <c r="G94" s="317"/>
      <c r="H94" s="297" t="s">
        <v>3409</v>
      </c>
      <c r="I94" s="297" t="s">
        <v>3407</v>
      </c>
      <c r="J94" s="297"/>
      <c r="K94" s="310"/>
    </row>
    <row r="95" ht="15" customHeight="1">
      <c r="B95" s="319"/>
      <c r="C95" s="297" t="s">
        <v>54</v>
      </c>
      <c r="D95" s="297"/>
      <c r="E95" s="297"/>
      <c r="F95" s="318" t="s">
        <v>3373</v>
      </c>
      <c r="G95" s="317"/>
      <c r="H95" s="297" t="s">
        <v>3410</v>
      </c>
      <c r="I95" s="297" t="s">
        <v>3407</v>
      </c>
      <c r="J95" s="297"/>
      <c r="K95" s="310"/>
    </row>
    <row r="96" ht="15" customHeight="1">
      <c r="B96" s="322"/>
      <c r="C96" s="323"/>
      <c r="D96" s="323"/>
      <c r="E96" s="323"/>
      <c r="F96" s="323"/>
      <c r="G96" s="323"/>
      <c r="H96" s="323"/>
      <c r="I96" s="323"/>
      <c r="J96" s="323"/>
      <c r="K96" s="324"/>
    </row>
    <row r="97" ht="18.75" customHeight="1">
      <c r="B97" s="325"/>
      <c r="C97" s="326"/>
      <c r="D97" s="326"/>
      <c r="E97" s="326"/>
      <c r="F97" s="326"/>
      <c r="G97" s="326"/>
      <c r="H97" s="326"/>
      <c r="I97" s="326"/>
      <c r="J97" s="326"/>
      <c r="K97" s="325"/>
    </row>
    <row r="98" ht="18.75" customHeight="1">
      <c r="B98" s="304"/>
      <c r="C98" s="304"/>
      <c r="D98" s="304"/>
      <c r="E98" s="304"/>
      <c r="F98" s="304"/>
      <c r="G98" s="304"/>
      <c r="H98" s="304"/>
      <c r="I98" s="304"/>
      <c r="J98" s="304"/>
      <c r="K98" s="304"/>
    </row>
    <row r="99" ht="7.5" customHeight="1">
      <c r="B99" s="305"/>
      <c r="C99" s="306"/>
      <c r="D99" s="306"/>
      <c r="E99" s="306"/>
      <c r="F99" s="306"/>
      <c r="G99" s="306"/>
      <c r="H99" s="306"/>
      <c r="I99" s="306"/>
      <c r="J99" s="306"/>
      <c r="K99" s="307"/>
    </row>
    <row r="100" ht="45" customHeight="1">
      <c r="B100" s="308"/>
      <c r="C100" s="309" t="s">
        <v>3411</v>
      </c>
      <c r="D100" s="309"/>
      <c r="E100" s="309"/>
      <c r="F100" s="309"/>
      <c r="G100" s="309"/>
      <c r="H100" s="309"/>
      <c r="I100" s="309"/>
      <c r="J100" s="309"/>
      <c r="K100" s="310"/>
    </row>
    <row r="101" ht="17.25" customHeight="1">
      <c r="B101" s="308"/>
      <c r="C101" s="311" t="s">
        <v>3367</v>
      </c>
      <c r="D101" s="311"/>
      <c r="E101" s="311"/>
      <c r="F101" s="311" t="s">
        <v>3368</v>
      </c>
      <c r="G101" s="312"/>
      <c r="H101" s="311" t="s">
        <v>154</v>
      </c>
      <c r="I101" s="311" t="s">
        <v>63</v>
      </c>
      <c r="J101" s="311" t="s">
        <v>3369</v>
      </c>
      <c r="K101" s="310"/>
    </row>
    <row r="102" ht="17.25" customHeight="1">
      <c r="B102" s="308"/>
      <c r="C102" s="313" t="s">
        <v>3370</v>
      </c>
      <c r="D102" s="313"/>
      <c r="E102" s="313"/>
      <c r="F102" s="314" t="s">
        <v>3371</v>
      </c>
      <c r="G102" s="315"/>
      <c r="H102" s="313"/>
      <c r="I102" s="313"/>
      <c r="J102" s="313" t="s">
        <v>3372</v>
      </c>
      <c r="K102" s="310"/>
    </row>
    <row r="103" ht="5.25" customHeight="1">
      <c r="B103" s="308"/>
      <c r="C103" s="311"/>
      <c r="D103" s="311"/>
      <c r="E103" s="311"/>
      <c r="F103" s="311"/>
      <c r="G103" s="327"/>
      <c r="H103" s="311"/>
      <c r="I103" s="311"/>
      <c r="J103" s="311"/>
      <c r="K103" s="310"/>
    </row>
    <row r="104" ht="15" customHeight="1">
      <c r="B104" s="308"/>
      <c r="C104" s="297" t="s">
        <v>59</v>
      </c>
      <c r="D104" s="316"/>
      <c r="E104" s="316"/>
      <c r="F104" s="318" t="s">
        <v>3373</v>
      </c>
      <c r="G104" s="327"/>
      <c r="H104" s="297" t="s">
        <v>3412</v>
      </c>
      <c r="I104" s="297" t="s">
        <v>3375</v>
      </c>
      <c r="J104" s="297">
        <v>20</v>
      </c>
      <c r="K104" s="310"/>
    </row>
    <row r="105" ht="15" customHeight="1">
      <c r="B105" s="308"/>
      <c r="C105" s="297" t="s">
        <v>3376</v>
      </c>
      <c r="D105" s="297"/>
      <c r="E105" s="297"/>
      <c r="F105" s="318" t="s">
        <v>3373</v>
      </c>
      <c r="G105" s="297"/>
      <c r="H105" s="297" t="s">
        <v>3412</v>
      </c>
      <c r="I105" s="297" t="s">
        <v>3375</v>
      </c>
      <c r="J105" s="297">
        <v>120</v>
      </c>
      <c r="K105" s="310"/>
    </row>
    <row r="106" ht="15" customHeight="1">
      <c r="B106" s="319"/>
      <c r="C106" s="297" t="s">
        <v>3378</v>
      </c>
      <c r="D106" s="297"/>
      <c r="E106" s="297"/>
      <c r="F106" s="318" t="s">
        <v>3379</v>
      </c>
      <c r="G106" s="297"/>
      <c r="H106" s="297" t="s">
        <v>3412</v>
      </c>
      <c r="I106" s="297" t="s">
        <v>3375</v>
      </c>
      <c r="J106" s="297">
        <v>50</v>
      </c>
      <c r="K106" s="310"/>
    </row>
    <row r="107" ht="15" customHeight="1">
      <c r="B107" s="319"/>
      <c r="C107" s="297" t="s">
        <v>3381</v>
      </c>
      <c r="D107" s="297"/>
      <c r="E107" s="297"/>
      <c r="F107" s="318" t="s">
        <v>3373</v>
      </c>
      <c r="G107" s="297"/>
      <c r="H107" s="297" t="s">
        <v>3412</v>
      </c>
      <c r="I107" s="297" t="s">
        <v>3383</v>
      </c>
      <c r="J107" s="297"/>
      <c r="K107" s="310"/>
    </row>
    <row r="108" ht="15" customHeight="1">
      <c r="B108" s="319"/>
      <c r="C108" s="297" t="s">
        <v>3392</v>
      </c>
      <c r="D108" s="297"/>
      <c r="E108" s="297"/>
      <c r="F108" s="318" t="s">
        <v>3379</v>
      </c>
      <c r="G108" s="297"/>
      <c r="H108" s="297" t="s">
        <v>3412</v>
      </c>
      <c r="I108" s="297" t="s">
        <v>3375</v>
      </c>
      <c r="J108" s="297">
        <v>50</v>
      </c>
      <c r="K108" s="310"/>
    </row>
    <row r="109" ht="15" customHeight="1">
      <c r="B109" s="319"/>
      <c r="C109" s="297" t="s">
        <v>3400</v>
      </c>
      <c r="D109" s="297"/>
      <c r="E109" s="297"/>
      <c r="F109" s="318" t="s">
        <v>3379</v>
      </c>
      <c r="G109" s="297"/>
      <c r="H109" s="297" t="s">
        <v>3412</v>
      </c>
      <c r="I109" s="297" t="s">
        <v>3375</v>
      </c>
      <c r="J109" s="297">
        <v>50</v>
      </c>
      <c r="K109" s="310"/>
    </row>
    <row r="110" ht="15" customHeight="1">
      <c r="B110" s="319"/>
      <c r="C110" s="297" t="s">
        <v>3398</v>
      </c>
      <c r="D110" s="297"/>
      <c r="E110" s="297"/>
      <c r="F110" s="318" t="s">
        <v>3379</v>
      </c>
      <c r="G110" s="297"/>
      <c r="H110" s="297" t="s">
        <v>3412</v>
      </c>
      <c r="I110" s="297" t="s">
        <v>3375</v>
      </c>
      <c r="J110" s="297">
        <v>50</v>
      </c>
      <c r="K110" s="310"/>
    </row>
    <row r="111" ht="15" customHeight="1">
      <c r="B111" s="319"/>
      <c r="C111" s="297" t="s">
        <v>59</v>
      </c>
      <c r="D111" s="297"/>
      <c r="E111" s="297"/>
      <c r="F111" s="318" t="s">
        <v>3373</v>
      </c>
      <c r="G111" s="297"/>
      <c r="H111" s="297" t="s">
        <v>3413</v>
      </c>
      <c r="I111" s="297" t="s">
        <v>3375</v>
      </c>
      <c r="J111" s="297">
        <v>20</v>
      </c>
      <c r="K111" s="310"/>
    </row>
    <row r="112" ht="15" customHeight="1">
      <c r="B112" s="319"/>
      <c r="C112" s="297" t="s">
        <v>3414</v>
      </c>
      <c r="D112" s="297"/>
      <c r="E112" s="297"/>
      <c r="F112" s="318" t="s">
        <v>3373</v>
      </c>
      <c r="G112" s="297"/>
      <c r="H112" s="297" t="s">
        <v>3415</v>
      </c>
      <c r="I112" s="297" t="s">
        <v>3375</v>
      </c>
      <c r="J112" s="297">
        <v>120</v>
      </c>
      <c r="K112" s="310"/>
    </row>
    <row r="113" ht="15" customHeight="1">
      <c r="B113" s="319"/>
      <c r="C113" s="297" t="s">
        <v>44</v>
      </c>
      <c r="D113" s="297"/>
      <c r="E113" s="297"/>
      <c r="F113" s="318" t="s">
        <v>3373</v>
      </c>
      <c r="G113" s="297"/>
      <c r="H113" s="297" t="s">
        <v>3416</v>
      </c>
      <c r="I113" s="297" t="s">
        <v>3407</v>
      </c>
      <c r="J113" s="297"/>
      <c r="K113" s="310"/>
    </row>
    <row r="114" ht="15" customHeight="1">
      <c r="B114" s="319"/>
      <c r="C114" s="297" t="s">
        <v>54</v>
      </c>
      <c r="D114" s="297"/>
      <c r="E114" s="297"/>
      <c r="F114" s="318" t="s">
        <v>3373</v>
      </c>
      <c r="G114" s="297"/>
      <c r="H114" s="297" t="s">
        <v>3417</v>
      </c>
      <c r="I114" s="297" t="s">
        <v>3407</v>
      </c>
      <c r="J114" s="297"/>
      <c r="K114" s="310"/>
    </row>
    <row r="115" ht="15" customHeight="1">
      <c r="B115" s="319"/>
      <c r="C115" s="297" t="s">
        <v>63</v>
      </c>
      <c r="D115" s="297"/>
      <c r="E115" s="297"/>
      <c r="F115" s="318" t="s">
        <v>3373</v>
      </c>
      <c r="G115" s="297"/>
      <c r="H115" s="297" t="s">
        <v>3418</v>
      </c>
      <c r="I115" s="297" t="s">
        <v>3419</v>
      </c>
      <c r="J115" s="297"/>
      <c r="K115" s="310"/>
    </row>
    <row r="116" ht="15" customHeight="1">
      <c r="B116" s="322"/>
      <c r="C116" s="328"/>
      <c r="D116" s="328"/>
      <c r="E116" s="328"/>
      <c r="F116" s="328"/>
      <c r="G116" s="328"/>
      <c r="H116" s="328"/>
      <c r="I116" s="328"/>
      <c r="J116" s="328"/>
      <c r="K116" s="324"/>
    </row>
    <row r="117" ht="18.75" customHeight="1">
      <c r="B117" s="329"/>
      <c r="C117" s="293"/>
      <c r="D117" s="293"/>
      <c r="E117" s="293"/>
      <c r="F117" s="330"/>
      <c r="G117" s="293"/>
      <c r="H117" s="293"/>
      <c r="I117" s="293"/>
      <c r="J117" s="293"/>
      <c r="K117" s="329"/>
    </row>
    <row r="118" ht="18.75" customHeight="1">
      <c r="B118" s="304"/>
      <c r="C118" s="304"/>
      <c r="D118" s="304"/>
      <c r="E118" s="304"/>
      <c r="F118" s="304"/>
      <c r="G118" s="304"/>
      <c r="H118" s="304"/>
      <c r="I118" s="304"/>
      <c r="J118" s="304"/>
      <c r="K118" s="304"/>
    </row>
    <row r="119" ht="7.5" customHeight="1">
      <c r="B119" s="331"/>
      <c r="C119" s="332"/>
      <c r="D119" s="332"/>
      <c r="E119" s="332"/>
      <c r="F119" s="332"/>
      <c r="G119" s="332"/>
      <c r="H119" s="332"/>
      <c r="I119" s="332"/>
      <c r="J119" s="332"/>
      <c r="K119" s="333"/>
    </row>
    <row r="120" ht="45" customHeight="1">
      <c r="B120" s="334"/>
      <c r="C120" s="287" t="s">
        <v>3420</v>
      </c>
      <c r="D120" s="287"/>
      <c r="E120" s="287"/>
      <c r="F120" s="287"/>
      <c r="G120" s="287"/>
      <c r="H120" s="287"/>
      <c r="I120" s="287"/>
      <c r="J120" s="287"/>
      <c r="K120" s="335"/>
    </row>
    <row r="121" ht="17.25" customHeight="1">
      <c r="B121" s="336"/>
      <c r="C121" s="311" t="s">
        <v>3367</v>
      </c>
      <c r="D121" s="311"/>
      <c r="E121" s="311"/>
      <c r="F121" s="311" t="s">
        <v>3368</v>
      </c>
      <c r="G121" s="312"/>
      <c r="H121" s="311" t="s">
        <v>154</v>
      </c>
      <c r="I121" s="311" t="s">
        <v>63</v>
      </c>
      <c r="J121" s="311" t="s">
        <v>3369</v>
      </c>
      <c r="K121" s="337"/>
    </row>
    <row r="122" ht="17.25" customHeight="1">
      <c r="B122" s="336"/>
      <c r="C122" s="313" t="s">
        <v>3370</v>
      </c>
      <c r="D122" s="313"/>
      <c r="E122" s="313"/>
      <c r="F122" s="314" t="s">
        <v>3371</v>
      </c>
      <c r="G122" s="315"/>
      <c r="H122" s="313"/>
      <c r="I122" s="313"/>
      <c r="J122" s="313" t="s">
        <v>3372</v>
      </c>
      <c r="K122" s="337"/>
    </row>
    <row r="123" ht="5.25" customHeight="1">
      <c r="B123" s="338"/>
      <c r="C123" s="316"/>
      <c r="D123" s="316"/>
      <c r="E123" s="316"/>
      <c r="F123" s="316"/>
      <c r="G123" s="297"/>
      <c r="H123" s="316"/>
      <c r="I123" s="316"/>
      <c r="J123" s="316"/>
      <c r="K123" s="339"/>
    </row>
    <row r="124" ht="15" customHeight="1">
      <c r="B124" s="338"/>
      <c r="C124" s="297" t="s">
        <v>3376</v>
      </c>
      <c r="D124" s="316"/>
      <c r="E124" s="316"/>
      <c r="F124" s="318" t="s">
        <v>3373</v>
      </c>
      <c r="G124" s="297"/>
      <c r="H124" s="297" t="s">
        <v>3412</v>
      </c>
      <c r="I124" s="297" t="s">
        <v>3375</v>
      </c>
      <c r="J124" s="297">
        <v>120</v>
      </c>
      <c r="K124" s="340"/>
    </row>
    <row r="125" ht="15" customHeight="1">
      <c r="B125" s="338"/>
      <c r="C125" s="297" t="s">
        <v>3421</v>
      </c>
      <c r="D125" s="297"/>
      <c r="E125" s="297"/>
      <c r="F125" s="318" t="s">
        <v>3373</v>
      </c>
      <c r="G125" s="297"/>
      <c r="H125" s="297" t="s">
        <v>3422</v>
      </c>
      <c r="I125" s="297" t="s">
        <v>3375</v>
      </c>
      <c r="J125" s="297" t="s">
        <v>3423</v>
      </c>
      <c r="K125" s="340"/>
    </row>
    <row r="126" ht="15" customHeight="1">
      <c r="B126" s="338"/>
      <c r="C126" s="297" t="s">
        <v>3322</v>
      </c>
      <c r="D126" s="297"/>
      <c r="E126" s="297"/>
      <c r="F126" s="318" t="s">
        <v>3373</v>
      </c>
      <c r="G126" s="297"/>
      <c r="H126" s="297" t="s">
        <v>3424</v>
      </c>
      <c r="I126" s="297" t="s">
        <v>3375</v>
      </c>
      <c r="J126" s="297" t="s">
        <v>3423</v>
      </c>
      <c r="K126" s="340"/>
    </row>
    <row r="127" ht="15" customHeight="1">
      <c r="B127" s="338"/>
      <c r="C127" s="297" t="s">
        <v>3384</v>
      </c>
      <c r="D127" s="297"/>
      <c r="E127" s="297"/>
      <c r="F127" s="318" t="s">
        <v>3379</v>
      </c>
      <c r="G127" s="297"/>
      <c r="H127" s="297" t="s">
        <v>3385</v>
      </c>
      <c r="I127" s="297" t="s">
        <v>3375</v>
      </c>
      <c r="J127" s="297">
        <v>15</v>
      </c>
      <c r="K127" s="340"/>
    </row>
    <row r="128" ht="15" customHeight="1">
      <c r="B128" s="338"/>
      <c r="C128" s="320" t="s">
        <v>3386</v>
      </c>
      <c r="D128" s="320"/>
      <c r="E128" s="320"/>
      <c r="F128" s="321" t="s">
        <v>3379</v>
      </c>
      <c r="G128" s="320"/>
      <c r="H128" s="320" t="s">
        <v>3387</v>
      </c>
      <c r="I128" s="320" t="s">
        <v>3375</v>
      </c>
      <c r="J128" s="320">
        <v>15</v>
      </c>
      <c r="K128" s="340"/>
    </row>
    <row r="129" ht="15" customHeight="1">
      <c r="B129" s="338"/>
      <c r="C129" s="320" t="s">
        <v>3388</v>
      </c>
      <c r="D129" s="320"/>
      <c r="E129" s="320"/>
      <c r="F129" s="321" t="s">
        <v>3379</v>
      </c>
      <c r="G129" s="320"/>
      <c r="H129" s="320" t="s">
        <v>3389</v>
      </c>
      <c r="I129" s="320" t="s">
        <v>3375</v>
      </c>
      <c r="J129" s="320">
        <v>20</v>
      </c>
      <c r="K129" s="340"/>
    </row>
    <row r="130" ht="15" customHeight="1">
      <c r="B130" s="338"/>
      <c r="C130" s="320" t="s">
        <v>3390</v>
      </c>
      <c r="D130" s="320"/>
      <c r="E130" s="320"/>
      <c r="F130" s="321" t="s">
        <v>3379</v>
      </c>
      <c r="G130" s="320"/>
      <c r="H130" s="320" t="s">
        <v>3391</v>
      </c>
      <c r="I130" s="320" t="s">
        <v>3375</v>
      </c>
      <c r="J130" s="320">
        <v>20</v>
      </c>
      <c r="K130" s="340"/>
    </row>
    <row r="131" ht="15" customHeight="1">
      <c r="B131" s="338"/>
      <c r="C131" s="297" t="s">
        <v>3378</v>
      </c>
      <c r="D131" s="297"/>
      <c r="E131" s="297"/>
      <c r="F131" s="318" t="s">
        <v>3379</v>
      </c>
      <c r="G131" s="297"/>
      <c r="H131" s="297" t="s">
        <v>3412</v>
      </c>
      <c r="I131" s="297" t="s">
        <v>3375</v>
      </c>
      <c r="J131" s="297">
        <v>50</v>
      </c>
      <c r="K131" s="340"/>
    </row>
    <row r="132" ht="15" customHeight="1">
      <c r="B132" s="338"/>
      <c r="C132" s="297" t="s">
        <v>3392</v>
      </c>
      <c r="D132" s="297"/>
      <c r="E132" s="297"/>
      <c r="F132" s="318" t="s">
        <v>3379</v>
      </c>
      <c r="G132" s="297"/>
      <c r="H132" s="297" t="s">
        <v>3412</v>
      </c>
      <c r="I132" s="297" t="s">
        <v>3375</v>
      </c>
      <c r="J132" s="297">
        <v>50</v>
      </c>
      <c r="K132" s="340"/>
    </row>
    <row r="133" ht="15" customHeight="1">
      <c r="B133" s="338"/>
      <c r="C133" s="297" t="s">
        <v>3398</v>
      </c>
      <c r="D133" s="297"/>
      <c r="E133" s="297"/>
      <c r="F133" s="318" t="s">
        <v>3379</v>
      </c>
      <c r="G133" s="297"/>
      <c r="H133" s="297" t="s">
        <v>3412</v>
      </c>
      <c r="I133" s="297" t="s">
        <v>3375</v>
      </c>
      <c r="J133" s="297">
        <v>50</v>
      </c>
      <c r="K133" s="340"/>
    </row>
    <row r="134" ht="15" customHeight="1">
      <c r="B134" s="338"/>
      <c r="C134" s="297" t="s">
        <v>3400</v>
      </c>
      <c r="D134" s="297"/>
      <c r="E134" s="297"/>
      <c r="F134" s="318" t="s">
        <v>3379</v>
      </c>
      <c r="G134" s="297"/>
      <c r="H134" s="297" t="s">
        <v>3412</v>
      </c>
      <c r="I134" s="297" t="s">
        <v>3375</v>
      </c>
      <c r="J134" s="297">
        <v>50</v>
      </c>
      <c r="K134" s="340"/>
    </row>
    <row r="135" ht="15" customHeight="1">
      <c r="B135" s="338"/>
      <c r="C135" s="297" t="s">
        <v>159</v>
      </c>
      <c r="D135" s="297"/>
      <c r="E135" s="297"/>
      <c r="F135" s="318" t="s">
        <v>3379</v>
      </c>
      <c r="G135" s="297"/>
      <c r="H135" s="297" t="s">
        <v>3425</v>
      </c>
      <c r="I135" s="297" t="s">
        <v>3375</v>
      </c>
      <c r="J135" s="297">
        <v>255</v>
      </c>
      <c r="K135" s="340"/>
    </row>
    <row r="136" ht="15" customHeight="1">
      <c r="B136" s="338"/>
      <c r="C136" s="297" t="s">
        <v>3402</v>
      </c>
      <c r="D136" s="297"/>
      <c r="E136" s="297"/>
      <c r="F136" s="318" t="s">
        <v>3373</v>
      </c>
      <c r="G136" s="297"/>
      <c r="H136" s="297" t="s">
        <v>3426</v>
      </c>
      <c r="I136" s="297" t="s">
        <v>3404</v>
      </c>
      <c r="J136" s="297"/>
      <c r="K136" s="340"/>
    </row>
    <row r="137" ht="15" customHeight="1">
      <c r="B137" s="338"/>
      <c r="C137" s="297" t="s">
        <v>3405</v>
      </c>
      <c r="D137" s="297"/>
      <c r="E137" s="297"/>
      <c r="F137" s="318" t="s">
        <v>3373</v>
      </c>
      <c r="G137" s="297"/>
      <c r="H137" s="297" t="s">
        <v>3427</v>
      </c>
      <c r="I137" s="297" t="s">
        <v>3407</v>
      </c>
      <c r="J137" s="297"/>
      <c r="K137" s="340"/>
    </row>
    <row r="138" ht="15" customHeight="1">
      <c r="B138" s="338"/>
      <c r="C138" s="297" t="s">
        <v>3408</v>
      </c>
      <c r="D138" s="297"/>
      <c r="E138" s="297"/>
      <c r="F138" s="318" t="s">
        <v>3373</v>
      </c>
      <c r="G138" s="297"/>
      <c r="H138" s="297" t="s">
        <v>3408</v>
      </c>
      <c r="I138" s="297" t="s">
        <v>3407</v>
      </c>
      <c r="J138" s="297"/>
      <c r="K138" s="340"/>
    </row>
    <row r="139" ht="15" customHeight="1">
      <c r="B139" s="338"/>
      <c r="C139" s="297" t="s">
        <v>44</v>
      </c>
      <c r="D139" s="297"/>
      <c r="E139" s="297"/>
      <c r="F139" s="318" t="s">
        <v>3373</v>
      </c>
      <c r="G139" s="297"/>
      <c r="H139" s="297" t="s">
        <v>3428</v>
      </c>
      <c r="I139" s="297" t="s">
        <v>3407</v>
      </c>
      <c r="J139" s="297"/>
      <c r="K139" s="340"/>
    </row>
    <row r="140" ht="15" customHeight="1">
      <c r="B140" s="338"/>
      <c r="C140" s="297" t="s">
        <v>3429</v>
      </c>
      <c r="D140" s="297"/>
      <c r="E140" s="297"/>
      <c r="F140" s="318" t="s">
        <v>3373</v>
      </c>
      <c r="G140" s="297"/>
      <c r="H140" s="297" t="s">
        <v>3430</v>
      </c>
      <c r="I140" s="297" t="s">
        <v>3407</v>
      </c>
      <c r="J140" s="297"/>
      <c r="K140" s="340"/>
    </row>
    <row r="141" ht="15" customHeight="1">
      <c r="B141" s="341"/>
      <c r="C141" s="342"/>
      <c r="D141" s="342"/>
      <c r="E141" s="342"/>
      <c r="F141" s="342"/>
      <c r="G141" s="342"/>
      <c r="H141" s="342"/>
      <c r="I141" s="342"/>
      <c r="J141" s="342"/>
      <c r="K141" s="343"/>
    </row>
    <row r="142" ht="18.75" customHeight="1">
      <c r="B142" s="293"/>
      <c r="C142" s="293"/>
      <c r="D142" s="293"/>
      <c r="E142" s="293"/>
      <c r="F142" s="330"/>
      <c r="G142" s="293"/>
      <c r="H142" s="293"/>
      <c r="I142" s="293"/>
      <c r="J142" s="293"/>
      <c r="K142" s="293"/>
    </row>
    <row r="143" ht="18.75" customHeight="1">
      <c r="B143" s="304"/>
      <c r="C143" s="304"/>
      <c r="D143" s="304"/>
      <c r="E143" s="304"/>
      <c r="F143" s="304"/>
      <c r="G143" s="304"/>
      <c r="H143" s="304"/>
      <c r="I143" s="304"/>
      <c r="J143" s="304"/>
      <c r="K143" s="304"/>
    </row>
    <row r="144" ht="7.5" customHeight="1">
      <c r="B144" s="305"/>
      <c r="C144" s="306"/>
      <c r="D144" s="306"/>
      <c r="E144" s="306"/>
      <c r="F144" s="306"/>
      <c r="G144" s="306"/>
      <c r="H144" s="306"/>
      <c r="I144" s="306"/>
      <c r="J144" s="306"/>
      <c r="K144" s="307"/>
    </row>
    <row r="145" ht="45" customHeight="1">
      <c r="B145" s="308"/>
      <c r="C145" s="309" t="s">
        <v>3431</v>
      </c>
      <c r="D145" s="309"/>
      <c r="E145" s="309"/>
      <c r="F145" s="309"/>
      <c r="G145" s="309"/>
      <c r="H145" s="309"/>
      <c r="I145" s="309"/>
      <c r="J145" s="309"/>
      <c r="K145" s="310"/>
    </row>
    <row r="146" ht="17.25" customHeight="1">
      <c r="B146" s="308"/>
      <c r="C146" s="311" t="s">
        <v>3367</v>
      </c>
      <c r="D146" s="311"/>
      <c r="E146" s="311"/>
      <c r="F146" s="311" t="s">
        <v>3368</v>
      </c>
      <c r="G146" s="312"/>
      <c r="H146" s="311" t="s">
        <v>154</v>
      </c>
      <c r="I146" s="311" t="s">
        <v>63</v>
      </c>
      <c r="J146" s="311" t="s">
        <v>3369</v>
      </c>
      <c r="K146" s="310"/>
    </row>
    <row r="147" ht="17.25" customHeight="1">
      <c r="B147" s="308"/>
      <c r="C147" s="313" t="s">
        <v>3370</v>
      </c>
      <c r="D147" s="313"/>
      <c r="E147" s="313"/>
      <c r="F147" s="314" t="s">
        <v>3371</v>
      </c>
      <c r="G147" s="315"/>
      <c r="H147" s="313"/>
      <c r="I147" s="313"/>
      <c r="J147" s="313" t="s">
        <v>3372</v>
      </c>
      <c r="K147" s="310"/>
    </row>
    <row r="148" ht="5.25" customHeight="1">
      <c r="B148" s="319"/>
      <c r="C148" s="316"/>
      <c r="D148" s="316"/>
      <c r="E148" s="316"/>
      <c r="F148" s="316"/>
      <c r="G148" s="317"/>
      <c r="H148" s="316"/>
      <c r="I148" s="316"/>
      <c r="J148" s="316"/>
      <c r="K148" s="340"/>
    </row>
    <row r="149" ht="15" customHeight="1">
      <c r="B149" s="319"/>
      <c r="C149" s="344" t="s">
        <v>3376</v>
      </c>
      <c r="D149" s="297"/>
      <c r="E149" s="297"/>
      <c r="F149" s="345" t="s">
        <v>3373</v>
      </c>
      <c r="G149" s="297"/>
      <c r="H149" s="344" t="s">
        <v>3412</v>
      </c>
      <c r="I149" s="344" t="s">
        <v>3375</v>
      </c>
      <c r="J149" s="344">
        <v>120</v>
      </c>
      <c r="K149" s="340"/>
    </row>
    <row r="150" ht="15" customHeight="1">
      <c r="B150" s="319"/>
      <c r="C150" s="344" t="s">
        <v>3421</v>
      </c>
      <c r="D150" s="297"/>
      <c r="E150" s="297"/>
      <c r="F150" s="345" t="s">
        <v>3373</v>
      </c>
      <c r="G150" s="297"/>
      <c r="H150" s="344" t="s">
        <v>3432</v>
      </c>
      <c r="I150" s="344" t="s">
        <v>3375</v>
      </c>
      <c r="J150" s="344" t="s">
        <v>3423</v>
      </c>
      <c r="K150" s="340"/>
    </row>
    <row r="151" ht="15" customHeight="1">
      <c r="B151" s="319"/>
      <c r="C151" s="344" t="s">
        <v>3322</v>
      </c>
      <c r="D151" s="297"/>
      <c r="E151" s="297"/>
      <c r="F151" s="345" t="s">
        <v>3373</v>
      </c>
      <c r="G151" s="297"/>
      <c r="H151" s="344" t="s">
        <v>3433</v>
      </c>
      <c r="I151" s="344" t="s">
        <v>3375</v>
      </c>
      <c r="J151" s="344" t="s">
        <v>3423</v>
      </c>
      <c r="K151" s="340"/>
    </row>
    <row r="152" ht="15" customHeight="1">
      <c r="B152" s="319"/>
      <c r="C152" s="344" t="s">
        <v>3378</v>
      </c>
      <c r="D152" s="297"/>
      <c r="E152" s="297"/>
      <c r="F152" s="345" t="s">
        <v>3379</v>
      </c>
      <c r="G152" s="297"/>
      <c r="H152" s="344" t="s">
        <v>3412</v>
      </c>
      <c r="I152" s="344" t="s">
        <v>3375</v>
      </c>
      <c r="J152" s="344">
        <v>50</v>
      </c>
      <c r="K152" s="340"/>
    </row>
    <row r="153" ht="15" customHeight="1">
      <c r="B153" s="319"/>
      <c r="C153" s="344" t="s">
        <v>3381</v>
      </c>
      <c r="D153" s="297"/>
      <c r="E153" s="297"/>
      <c r="F153" s="345" t="s">
        <v>3373</v>
      </c>
      <c r="G153" s="297"/>
      <c r="H153" s="344" t="s">
        <v>3412</v>
      </c>
      <c r="I153" s="344" t="s">
        <v>3383</v>
      </c>
      <c r="J153" s="344"/>
      <c r="K153" s="340"/>
    </row>
    <row r="154" ht="15" customHeight="1">
      <c r="B154" s="319"/>
      <c r="C154" s="344" t="s">
        <v>3392</v>
      </c>
      <c r="D154" s="297"/>
      <c r="E154" s="297"/>
      <c r="F154" s="345" t="s">
        <v>3379</v>
      </c>
      <c r="G154" s="297"/>
      <c r="H154" s="344" t="s">
        <v>3412</v>
      </c>
      <c r="I154" s="344" t="s">
        <v>3375</v>
      </c>
      <c r="J154" s="344">
        <v>50</v>
      </c>
      <c r="K154" s="340"/>
    </row>
    <row r="155" ht="15" customHeight="1">
      <c r="B155" s="319"/>
      <c r="C155" s="344" t="s">
        <v>3400</v>
      </c>
      <c r="D155" s="297"/>
      <c r="E155" s="297"/>
      <c r="F155" s="345" t="s">
        <v>3379</v>
      </c>
      <c r="G155" s="297"/>
      <c r="H155" s="344" t="s">
        <v>3412</v>
      </c>
      <c r="I155" s="344" t="s">
        <v>3375</v>
      </c>
      <c r="J155" s="344">
        <v>50</v>
      </c>
      <c r="K155" s="340"/>
    </row>
    <row r="156" ht="15" customHeight="1">
      <c r="B156" s="319"/>
      <c r="C156" s="344" t="s">
        <v>3398</v>
      </c>
      <c r="D156" s="297"/>
      <c r="E156" s="297"/>
      <c r="F156" s="345" t="s">
        <v>3379</v>
      </c>
      <c r="G156" s="297"/>
      <c r="H156" s="344" t="s">
        <v>3412</v>
      </c>
      <c r="I156" s="344" t="s">
        <v>3375</v>
      </c>
      <c r="J156" s="344">
        <v>50</v>
      </c>
      <c r="K156" s="340"/>
    </row>
    <row r="157" ht="15" customHeight="1">
      <c r="B157" s="319"/>
      <c r="C157" s="344" t="s">
        <v>101</v>
      </c>
      <c r="D157" s="297"/>
      <c r="E157" s="297"/>
      <c r="F157" s="345" t="s">
        <v>3373</v>
      </c>
      <c r="G157" s="297"/>
      <c r="H157" s="344" t="s">
        <v>3434</v>
      </c>
      <c r="I157" s="344" t="s">
        <v>3375</v>
      </c>
      <c r="J157" s="344" t="s">
        <v>3435</v>
      </c>
      <c r="K157" s="340"/>
    </row>
    <row r="158" ht="15" customHeight="1">
      <c r="B158" s="319"/>
      <c r="C158" s="344" t="s">
        <v>3436</v>
      </c>
      <c r="D158" s="297"/>
      <c r="E158" s="297"/>
      <c r="F158" s="345" t="s">
        <v>3373</v>
      </c>
      <c r="G158" s="297"/>
      <c r="H158" s="344" t="s">
        <v>3437</v>
      </c>
      <c r="I158" s="344" t="s">
        <v>3407</v>
      </c>
      <c r="J158" s="344"/>
      <c r="K158" s="340"/>
    </row>
    <row r="159" ht="15" customHeight="1">
      <c r="B159" s="346"/>
      <c r="C159" s="328"/>
      <c r="D159" s="328"/>
      <c r="E159" s="328"/>
      <c r="F159" s="328"/>
      <c r="G159" s="328"/>
      <c r="H159" s="328"/>
      <c r="I159" s="328"/>
      <c r="J159" s="328"/>
      <c r="K159" s="347"/>
    </row>
    <row r="160" ht="18.75" customHeight="1">
      <c r="B160" s="293"/>
      <c r="C160" s="297"/>
      <c r="D160" s="297"/>
      <c r="E160" s="297"/>
      <c r="F160" s="318"/>
      <c r="G160" s="297"/>
      <c r="H160" s="297"/>
      <c r="I160" s="297"/>
      <c r="J160" s="297"/>
      <c r="K160" s="293"/>
    </row>
    <row r="161" ht="18.75" customHeight="1">
      <c r="B161" s="304"/>
      <c r="C161" s="304"/>
      <c r="D161" s="304"/>
      <c r="E161" s="304"/>
      <c r="F161" s="304"/>
      <c r="G161" s="304"/>
      <c r="H161" s="304"/>
      <c r="I161" s="304"/>
      <c r="J161" s="304"/>
      <c r="K161" s="304"/>
    </row>
    <row r="162" ht="7.5" customHeight="1">
      <c r="B162" s="283"/>
      <c r="C162" s="284"/>
      <c r="D162" s="284"/>
      <c r="E162" s="284"/>
      <c r="F162" s="284"/>
      <c r="G162" s="284"/>
      <c r="H162" s="284"/>
      <c r="I162" s="284"/>
      <c r="J162" s="284"/>
      <c r="K162" s="285"/>
    </row>
    <row r="163" ht="45" customHeight="1">
      <c r="B163" s="286"/>
      <c r="C163" s="287" t="s">
        <v>3438</v>
      </c>
      <c r="D163" s="287"/>
      <c r="E163" s="287"/>
      <c r="F163" s="287"/>
      <c r="G163" s="287"/>
      <c r="H163" s="287"/>
      <c r="I163" s="287"/>
      <c r="J163" s="287"/>
      <c r="K163" s="288"/>
    </row>
    <row r="164" ht="17.25" customHeight="1">
      <c r="B164" s="286"/>
      <c r="C164" s="311" t="s">
        <v>3367</v>
      </c>
      <c r="D164" s="311"/>
      <c r="E164" s="311"/>
      <c r="F164" s="311" t="s">
        <v>3368</v>
      </c>
      <c r="G164" s="348"/>
      <c r="H164" s="349" t="s">
        <v>154</v>
      </c>
      <c r="I164" s="349" t="s">
        <v>63</v>
      </c>
      <c r="J164" s="311" t="s">
        <v>3369</v>
      </c>
      <c r="K164" s="288"/>
    </row>
    <row r="165" ht="17.25" customHeight="1">
      <c r="B165" s="289"/>
      <c r="C165" s="313" t="s">
        <v>3370</v>
      </c>
      <c r="D165" s="313"/>
      <c r="E165" s="313"/>
      <c r="F165" s="314" t="s">
        <v>3371</v>
      </c>
      <c r="G165" s="350"/>
      <c r="H165" s="351"/>
      <c r="I165" s="351"/>
      <c r="J165" s="313" t="s">
        <v>3372</v>
      </c>
      <c r="K165" s="291"/>
    </row>
    <row r="166" ht="5.25" customHeight="1">
      <c r="B166" s="319"/>
      <c r="C166" s="316"/>
      <c r="D166" s="316"/>
      <c r="E166" s="316"/>
      <c r="F166" s="316"/>
      <c r="G166" s="317"/>
      <c r="H166" s="316"/>
      <c r="I166" s="316"/>
      <c r="J166" s="316"/>
      <c r="K166" s="340"/>
    </row>
    <row r="167" ht="15" customHeight="1">
      <c r="B167" s="319"/>
      <c r="C167" s="297" t="s">
        <v>3376</v>
      </c>
      <c r="D167" s="297"/>
      <c r="E167" s="297"/>
      <c r="F167" s="318" t="s">
        <v>3373</v>
      </c>
      <c r="G167" s="297"/>
      <c r="H167" s="297" t="s">
        <v>3412</v>
      </c>
      <c r="I167" s="297" t="s">
        <v>3375</v>
      </c>
      <c r="J167" s="297">
        <v>120</v>
      </c>
      <c r="K167" s="340"/>
    </row>
    <row r="168" ht="15" customHeight="1">
      <c r="B168" s="319"/>
      <c r="C168" s="297" t="s">
        <v>3421</v>
      </c>
      <c r="D168" s="297"/>
      <c r="E168" s="297"/>
      <c r="F168" s="318" t="s">
        <v>3373</v>
      </c>
      <c r="G168" s="297"/>
      <c r="H168" s="297" t="s">
        <v>3422</v>
      </c>
      <c r="I168" s="297" t="s">
        <v>3375</v>
      </c>
      <c r="J168" s="297" t="s">
        <v>3423</v>
      </c>
      <c r="K168" s="340"/>
    </row>
    <row r="169" ht="15" customHeight="1">
      <c r="B169" s="319"/>
      <c r="C169" s="297" t="s">
        <v>3322</v>
      </c>
      <c r="D169" s="297"/>
      <c r="E169" s="297"/>
      <c r="F169" s="318" t="s">
        <v>3373</v>
      </c>
      <c r="G169" s="297"/>
      <c r="H169" s="297" t="s">
        <v>3439</v>
      </c>
      <c r="I169" s="297" t="s">
        <v>3375</v>
      </c>
      <c r="J169" s="297" t="s">
        <v>3423</v>
      </c>
      <c r="K169" s="340"/>
    </row>
    <row r="170" ht="15" customHeight="1">
      <c r="B170" s="319"/>
      <c r="C170" s="297" t="s">
        <v>3378</v>
      </c>
      <c r="D170" s="297"/>
      <c r="E170" s="297"/>
      <c r="F170" s="318" t="s">
        <v>3379</v>
      </c>
      <c r="G170" s="297"/>
      <c r="H170" s="297" t="s">
        <v>3439</v>
      </c>
      <c r="I170" s="297" t="s">
        <v>3375</v>
      </c>
      <c r="J170" s="297">
        <v>50</v>
      </c>
      <c r="K170" s="340"/>
    </row>
    <row r="171" ht="15" customHeight="1">
      <c r="B171" s="319"/>
      <c r="C171" s="297" t="s">
        <v>3381</v>
      </c>
      <c r="D171" s="297"/>
      <c r="E171" s="297"/>
      <c r="F171" s="318" t="s">
        <v>3373</v>
      </c>
      <c r="G171" s="297"/>
      <c r="H171" s="297" t="s">
        <v>3439</v>
      </c>
      <c r="I171" s="297" t="s">
        <v>3383</v>
      </c>
      <c r="J171" s="297"/>
      <c r="K171" s="340"/>
    </row>
    <row r="172" ht="15" customHeight="1">
      <c r="B172" s="319"/>
      <c r="C172" s="297" t="s">
        <v>3392</v>
      </c>
      <c r="D172" s="297"/>
      <c r="E172" s="297"/>
      <c r="F172" s="318" t="s">
        <v>3379</v>
      </c>
      <c r="G172" s="297"/>
      <c r="H172" s="297" t="s">
        <v>3439</v>
      </c>
      <c r="I172" s="297" t="s">
        <v>3375</v>
      </c>
      <c r="J172" s="297">
        <v>50</v>
      </c>
      <c r="K172" s="340"/>
    </row>
    <row r="173" ht="15" customHeight="1">
      <c r="B173" s="319"/>
      <c r="C173" s="297" t="s">
        <v>3400</v>
      </c>
      <c r="D173" s="297"/>
      <c r="E173" s="297"/>
      <c r="F173" s="318" t="s">
        <v>3379</v>
      </c>
      <c r="G173" s="297"/>
      <c r="H173" s="297" t="s">
        <v>3439</v>
      </c>
      <c r="I173" s="297" t="s">
        <v>3375</v>
      </c>
      <c r="J173" s="297">
        <v>50</v>
      </c>
      <c r="K173" s="340"/>
    </row>
    <row r="174" ht="15" customHeight="1">
      <c r="B174" s="319"/>
      <c r="C174" s="297" t="s">
        <v>3398</v>
      </c>
      <c r="D174" s="297"/>
      <c r="E174" s="297"/>
      <c r="F174" s="318" t="s">
        <v>3379</v>
      </c>
      <c r="G174" s="297"/>
      <c r="H174" s="297" t="s">
        <v>3439</v>
      </c>
      <c r="I174" s="297" t="s">
        <v>3375</v>
      </c>
      <c r="J174" s="297">
        <v>50</v>
      </c>
      <c r="K174" s="340"/>
    </row>
    <row r="175" ht="15" customHeight="1">
      <c r="B175" s="319"/>
      <c r="C175" s="297" t="s">
        <v>153</v>
      </c>
      <c r="D175" s="297"/>
      <c r="E175" s="297"/>
      <c r="F175" s="318" t="s">
        <v>3373</v>
      </c>
      <c r="G175" s="297"/>
      <c r="H175" s="297" t="s">
        <v>3440</v>
      </c>
      <c r="I175" s="297" t="s">
        <v>3441</v>
      </c>
      <c r="J175" s="297"/>
      <c r="K175" s="340"/>
    </row>
    <row r="176" ht="15" customHeight="1">
      <c r="B176" s="319"/>
      <c r="C176" s="297" t="s">
        <v>63</v>
      </c>
      <c r="D176" s="297"/>
      <c r="E176" s="297"/>
      <c r="F176" s="318" t="s">
        <v>3373</v>
      </c>
      <c r="G176" s="297"/>
      <c r="H176" s="297" t="s">
        <v>3442</v>
      </c>
      <c r="I176" s="297" t="s">
        <v>3443</v>
      </c>
      <c r="J176" s="297">
        <v>1</v>
      </c>
      <c r="K176" s="340"/>
    </row>
    <row r="177" ht="15" customHeight="1">
      <c r="B177" s="319"/>
      <c r="C177" s="297" t="s">
        <v>59</v>
      </c>
      <c r="D177" s="297"/>
      <c r="E177" s="297"/>
      <c r="F177" s="318" t="s">
        <v>3373</v>
      </c>
      <c r="G177" s="297"/>
      <c r="H177" s="297" t="s">
        <v>3444</v>
      </c>
      <c r="I177" s="297" t="s">
        <v>3375</v>
      </c>
      <c r="J177" s="297">
        <v>20</v>
      </c>
      <c r="K177" s="340"/>
    </row>
    <row r="178" ht="15" customHeight="1">
      <c r="B178" s="319"/>
      <c r="C178" s="297" t="s">
        <v>154</v>
      </c>
      <c r="D178" s="297"/>
      <c r="E178" s="297"/>
      <c r="F178" s="318" t="s">
        <v>3373</v>
      </c>
      <c r="G178" s="297"/>
      <c r="H178" s="297" t="s">
        <v>3445</v>
      </c>
      <c r="I178" s="297" t="s">
        <v>3375</v>
      </c>
      <c r="J178" s="297">
        <v>255</v>
      </c>
      <c r="K178" s="340"/>
    </row>
    <row r="179" ht="15" customHeight="1">
      <c r="B179" s="319"/>
      <c r="C179" s="297" t="s">
        <v>155</v>
      </c>
      <c r="D179" s="297"/>
      <c r="E179" s="297"/>
      <c r="F179" s="318" t="s">
        <v>3373</v>
      </c>
      <c r="G179" s="297"/>
      <c r="H179" s="297" t="s">
        <v>3338</v>
      </c>
      <c r="I179" s="297" t="s">
        <v>3375</v>
      </c>
      <c r="J179" s="297">
        <v>10</v>
      </c>
      <c r="K179" s="340"/>
    </row>
    <row r="180" ht="15" customHeight="1">
      <c r="B180" s="319"/>
      <c r="C180" s="297" t="s">
        <v>156</v>
      </c>
      <c r="D180" s="297"/>
      <c r="E180" s="297"/>
      <c r="F180" s="318" t="s">
        <v>3373</v>
      </c>
      <c r="G180" s="297"/>
      <c r="H180" s="297" t="s">
        <v>3446</v>
      </c>
      <c r="I180" s="297" t="s">
        <v>3407</v>
      </c>
      <c r="J180" s="297"/>
      <c r="K180" s="340"/>
    </row>
    <row r="181" ht="15" customHeight="1">
      <c r="B181" s="319"/>
      <c r="C181" s="297" t="s">
        <v>3447</v>
      </c>
      <c r="D181" s="297"/>
      <c r="E181" s="297"/>
      <c r="F181" s="318" t="s">
        <v>3373</v>
      </c>
      <c r="G181" s="297"/>
      <c r="H181" s="297" t="s">
        <v>3448</v>
      </c>
      <c r="I181" s="297" t="s">
        <v>3407</v>
      </c>
      <c r="J181" s="297"/>
      <c r="K181" s="340"/>
    </row>
    <row r="182" ht="15" customHeight="1">
      <c r="B182" s="319"/>
      <c r="C182" s="297" t="s">
        <v>3436</v>
      </c>
      <c r="D182" s="297"/>
      <c r="E182" s="297"/>
      <c r="F182" s="318" t="s">
        <v>3373</v>
      </c>
      <c r="G182" s="297"/>
      <c r="H182" s="297" t="s">
        <v>3449</v>
      </c>
      <c r="I182" s="297" t="s">
        <v>3407</v>
      </c>
      <c r="J182" s="297"/>
      <c r="K182" s="340"/>
    </row>
    <row r="183" ht="15" customHeight="1">
      <c r="B183" s="319"/>
      <c r="C183" s="297" t="s">
        <v>158</v>
      </c>
      <c r="D183" s="297"/>
      <c r="E183" s="297"/>
      <c r="F183" s="318" t="s">
        <v>3379</v>
      </c>
      <c r="G183" s="297"/>
      <c r="H183" s="297" t="s">
        <v>3450</v>
      </c>
      <c r="I183" s="297" t="s">
        <v>3375</v>
      </c>
      <c r="J183" s="297">
        <v>50</v>
      </c>
      <c r="K183" s="340"/>
    </row>
    <row r="184" ht="15" customHeight="1">
      <c r="B184" s="319"/>
      <c r="C184" s="297" t="s">
        <v>3451</v>
      </c>
      <c r="D184" s="297"/>
      <c r="E184" s="297"/>
      <c r="F184" s="318" t="s">
        <v>3379</v>
      </c>
      <c r="G184" s="297"/>
      <c r="H184" s="297" t="s">
        <v>3452</v>
      </c>
      <c r="I184" s="297" t="s">
        <v>3453</v>
      </c>
      <c r="J184" s="297"/>
      <c r="K184" s="340"/>
    </row>
    <row r="185" ht="15" customHeight="1">
      <c r="B185" s="319"/>
      <c r="C185" s="297" t="s">
        <v>3454</v>
      </c>
      <c r="D185" s="297"/>
      <c r="E185" s="297"/>
      <c r="F185" s="318" t="s">
        <v>3379</v>
      </c>
      <c r="G185" s="297"/>
      <c r="H185" s="297" t="s">
        <v>3455</v>
      </c>
      <c r="I185" s="297" t="s">
        <v>3453</v>
      </c>
      <c r="J185" s="297"/>
      <c r="K185" s="340"/>
    </row>
    <row r="186" ht="15" customHeight="1">
      <c r="B186" s="319"/>
      <c r="C186" s="297" t="s">
        <v>3456</v>
      </c>
      <c r="D186" s="297"/>
      <c r="E186" s="297"/>
      <c r="F186" s="318" t="s">
        <v>3379</v>
      </c>
      <c r="G186" s="297"/>
      <c r="H186" s="297" t="s">
        <v>3457</v>
      </c>
      <c r="I186" s="297" t="s">
        <v>3453</v>
      </c>
      <c r="J186" s="297"/>
      <c r="K186" s="340"/>
    </row>
    <row r="187" ht="15" customHeight="1">
      <c r="B187" s="319"/>
      <c r="C187" s="352" t="s">
        <v>3458</v>
      </c>
      <c r="D187" s="297"/>
      <c r="E187" s="297"/>
      <c r="F187" s="318" t="s">
        <v>3379</v>
      </c>
      <c r="G187" s="297"/>
      <c r="H187" s="297" t="s">
        <v>3459</v>
      </c>
      <c r="I187" s="297" t="s">
        <v>3460</v>
      </c>
      <c r="J187" s="353" t="s">
        <v>3461</v>
      </c>
      <c r="K187" s="340"/>
    </row>
    <row r="188" ht="15" customHeight="1">
      <c r="B188" s="319"/>
      <c r="C188" s="303" t="s">
        <v>48</v>
      </c>
      <c r="D188" s="297"/>
      <c r="E188" s="297"/>
      <c r="F188" s="318" t="s">
        <v>3373</v>
      </c>
      <c r="G188" s="297"/>
      <c r="H188" s="293" t="s">
        <v>3462</v>
      </c>
      <c r="I188" s="297" t="s">
        <v>3463</v>
      </c>
      <c r="J188" s="297"/>
      <c r="K188" s="340"/>
    </row>
    <row r="189" ht="15" customHeight="1">
      <c r="B189" s="319"/>
      <c r="C189" s="303" t="s">
        <v>3464</v>
      </c>
      <c r="D189" s="297"/>
      <c r="E189" s="297"/>
      <c r="F189" s="318" t="s">
        <v>3373</v>
      </c>
      <c r="G189" s="297"/>
      <c r="H189" s="297" t="s">
        <v>3465</v>
      </c>
      <c r="I189" s="297" t="s">
        <v>3407</v>
      </c>
      <c r="J189" s="297"/>
      <c r="K189" s="340"/>
    </row>
    <row r="190" ht="15" customHeight="1">
      <c r="B190" s="319"/>
      <c r="C190" s="303" t="s">
        <v>3466</v>
      </c>
      <c r="D190" s="297"/>
      <c r="E190" s="297"/>
      <c r="F190" s="318" t="s">
        <v>3373</v>
      </c>
      <c r="G190" s="297"/>
      <c r="H190" s="297" t="s">
        <v>3467</v>
      </c>
      <c r="I190" s="297" t="s">
        <v>3407</v>
      </c>
      <c r="J190" s="297"/>
      <c r="K190" s="340"/>
    </row>
    <row r="191" ht="15" customHeight="1">
      <c r="B191" s="319"/>
      <c r="C191" s="303" t="s">
        <v>3468</v>
      </c>
      <c r="D191" s="297"/>
      <c r="E191" s="297"/>
      <c r="F191" s="318" t="s">
        <v>3379</v>
      </c>
      <c r="G191" s="297"/>
      <c r="H191" s="297" t="s">
        <v>3469</v>
      </c>
      <c r="I191" s="297" t="s">
        <v>3407</v>
      </c>
      <c r="J191" s="297"/>
      <c r="K191" s="340"/>
    </row>
    <row r="192" ht="15" customHeight="1">
      <c r="B192" s="346"/>
      <c r="C192" s="354"/>
      <c r="D192" s="328"/>
      <c r="E192" s="328"/>
      <c r="F192" s="328"/>
      <c r="G192" s="328"/>
      <c r="H192" s="328"/>
      <c r="I192" s="328"/>
      <c r="J192" s="328"/>
      <c r="K192" s="347"/>
    </row>
    <row r="193" ht="18.75" customHeight="1">
      <c r="B193" s="293"/>
      <c r="C193" s="297"/>
      <c r="D193" s="297"/>
      <c r="E193" s="297"/>
      <c r="F193" s="318"/>
      <c r="G193" s="297"/>
      <c r="H193" s="297"/>
      <c r="I193" s="297"/>
      <c r="J193" s="297"/>
      <c r="K193" s="293"/>
    </row>
    <row r="194" ht="18.75" customHeight="1">
      <c r="B194" s="293"/>
      <c r="C194" s="297"/>
      <c r="D194" s="297"/>
      <c r="E194" s="297"/>
      <c r="F194" s="318"/>
      <c r="G194" s="297"/>
      <c r="H194" s="297"/>
      <c r="I194" s="297"/>
      <c r="J194" s="297"/>
      <c r="K194" s="293"/>
    </row>
    <row r="195" ht="18.75" customHeight="1">
      <c r="B195" s="304"/>
      <c r="C195" s="304"/>
      <c r="D195" s="304"/>
      <c r="E195" s="304"/>
      <c r="F195" s="304"/>
      <c r="G195" s="304"/>
      <c r="H195" s="304"/>
      <c r="I195" s="304"/>
      <c r="J195" s="304"/>
      <c r="K195" s="304"/>
    </row>
    <row r="196" ht="13.5">
      <c r="B196" s="283"/>
      <c r="C196" s="284"/>
      <c r="D196" s="284"/>
      <c r="E196" s="284"/>
      <c r="F196" s="284"/>
      <c r="G196" s="284"/>
      <c r="H196" s="284"/>
      <c r="I196" s="284"/>
      <c r="J196" s="284"/>
      <c r="K196" s="285"/>
    </row>
    <row r="197" ht="21">
      <c r="B197" s="286"/>
      <c r="C197" s="287" t="s">
        <v>3470</v>
      </c>
      <c r="D197" s="287"/>
      <c r="E197" s="287"/>
      <c r="F197" s="287"/>
      <c r="G197" s="287"/>
      <c r="H197" s="287"/>
      <c r="I197" s="287"/>
      <c r="J197" s="287"/>
      <c r="K197" s="288"/>
    </row>
    <row r="198" ht="25.5" customHeight="1">
      <c r="B198" s="286"/>
      <c r="C198" s="355" t="s">
        <v>3471</v>
      </c>
      <c r="D198" s="355"/>
      <c r="E198" s="355"/>
      <c r="F198" s="355" t="s">
        <v>3472</v>
      </c>
      <c r="G198" s="356"/>
      <c r="H198" s="355" t="s">
        <v>3473</v>
      </c>
      <c r="I198" s="355"/>
      <c r="J198" s="355"/>
      <c r="K198" s="288"/>
    </row>
    <row r="199" ht="5.25" customHeight="1">
      <c r="B199" s="319"/>
      <c r="C199" s="316"/>
      <c r="D199" s="316"/>
      <c r="E199" s="316"/>
      <c r="F199" s="316"/>
      <c r="G199" s="297"/>
      <c r="H199" s="316"/>
      <c r="I199" s="316"/>
      <c r="J199" s="316"/>
      <c r="K199" s="340"/>
    </row>
    <row r="200" ht="15" customHeight="1">
      <c r="B200" s="319"/>
      <c r="C200" s="297" t="s">
        <v>3463</v>
      </c>
      <c r="D200" s="297"/>
      <c r="E200" s="297"/>
      <c r="F200" s="318" t="s">
        <v>49</v>
      </c>
      <c r="G200" s="297"/>
      <c r="H200" s="297" t="s">
        <v>3474</v>
      </c>
      <c r="I200" s="297"/>
      <c r="J200" s="297"/>
      <c r="K200" s="340"/>
    </row>
    <row r="201" ht="15" customHeight="1">
      <c r="B201" s="319"/>
      <c r="C201" s="325"/>
      <c r="D201" s="297"/>
      <c r="E201" s="297"/>
      <c r="F201" s="318" t="s">
        <v>50</v>
      </c>
      <c r="G201" s="297"/>
      <c r="H201" s="297" t="s">
        <v>3475</v>
      </c>
      <c r="I201" s="297"/>
      <c r="J201" s="297"/>
      <c r="K201" s="340"/>
    </row>
    <row r="202" ht="15" customHeight="1">
      <c r="B202" s="319"/>
      <c r="C202" s="325"/>
      <c r="D202" s="297"/>
      <c r="E202" s="297"/>
      <c r="F202" s="318" t="s">
        <v>53</v>
      </c>
      <c r="G202" s="297"/>
      <c r="H202" s="297" t="s">
        <v>3476</v>
      </c>
      <c r="I202" s="297"/>
      <c r="J202" s="297"/>
      <c r="K202" s="340"/>
    </row>
    <row r="203" ht="15" customHeight="1">
      <c r="B203" s="319"/>
      <c r="C203" s="297"/>
      <c r="D203" s="297"/>
      <c r="E203" s="297"/>
      <c r="F203" s="318" t="s">
        <v>51</v>
      </c>
      <c r="G203" s="297"/>
      <c r="H203" s="297" t="s">
        <v>3477</v>
      </c>
      <c r="I203" s="297"/>
      <c r="J203" s="297"/>
      <c r="K203" s="340"/>
    </row>
    <row r="204" ht="15" customHeight="1">
      <c r="B204" s="319"/>
      <c r="C204" s="297"/>
      <c r="D204" s="297"/>
      <c r="E204" s="297"/>
      <c r="F204" s="318" t="s">
        <v>52</v>
      </c>
      <c r="G204" s="297"/>
      <c r="H204" s="297" t="s">
        <v>3478</v>
      </c>
      <c r="I204" s="297"/>
      <c r="J204" s="297"/>
      <c r="K204" s="340"/>
    </row>
    <row r="205" ht="15" customHeight="1">
      <c r="B205" s="319"/>
      <c r="C205" s="297"/>
      <c r="D205" s="297"/>
      <c r="E205" s="297"/>
      <c r="F205" s="318"/>
      <c r="G205" s="297"/>
      <c r="H205" s="297"/>
      <c r="I205" s="297"/>
      <c r="J205" s="297"/>
      <c r="K205" s="340"/>
    </row>
    <row r="206" ht="15" customHeight="1">
      <c r="B206" s="319"/>
      <c r="C206" s="297" t="s">
        <v>3419</v>
      </c>
      <c r="D206" s="297"/>
      <c r="E206" s="297"/>
      <c r="F206" s="318" t="s">
        <v>85</v>
      </c>
      <c r="G206" s="297"/>
      <c r="H206" s="297" t="s">
        <v>84</v>
      </c>
      <c r="I206" s="297"/>
      <c r="J206" s="297"/>
      <c r="K206" s="340"/>
    </row>
    <row r="207" ht="15" customHeight="1">
      <c r="B207" s="319"/>
      <c r="C207" s="325"/>
      <c r="D207" s="297"/>
      <c r="E207" s="297"/>
      <c r="F207" s="318" t="s">
        <v>3318</v>
      </c>
      <c r="G207" s="297"/>
      <c r="H207" s="297" t="s">
        <v>3319</v>
      </c>
      <c r="I207" s="297"/>
      <c r="J207" s="297"/>
      <c r="K207" s="340"/>
    </row>
    <row r="208" ht="15" customHeight="1">
      <c r="B208" s="319"/>
      <c r="C208" s="297"/>
      <c r="D208" s="297"/>
      <c r="E208" s="297"/>
      <c r="F208" s="318" t="s">
        <v>3316</v>
      </c>
      <c r="G208" s="297"/>
      <c r="H208" s="297" t="s">
        <v>3479</v>
      </c>
      <c r="I208" s="297"/>
      <c r="J208" s="297"/>
      <c r="K208" s="340"/>
    </row>
    <row r="209" ht="15" customHeight="1">
      <c r="B209" s="357"/>
      <c r="C209" s="325"/>
      <c r="D209" s="325"/>
      <c r="E209" s="325"/>
      <c r="F209" s="318" t="s">
        <v>90</v>
      </c>
      <c r="G209" s="303"/>
      <c r="H209" s="344" t="s">
        <v>89</v>
      </c>
      <c r="I209" s="344"/>
      <c r="J209" s="344"/>
      <c r="K209" s="358"/>
    </row>
    <row r="210" ht="15" customHeight="1">
      <c r="B210" s="357"/>
      <c r="C210" s="325"/>
      <c r="D210" s="325"/>
      <c r="E210" s="325"/>
      <c r="F210" s="318" t="s">
        <v>3320</v>
      </c>
      <c r="G210" s="303"/>
      <c r="H210" s="344" t="s">
        <v>3480</v>
      </c>
      <c r="I210" s="344"/>
      <c r="J210" s="344"/>
      <c r="K210" s="358"/>
    </row>
    <row r="211" ht="15" customHeight="1">
      <c r="B211" s="357"/>
      <c r="C211" s="325"/>
      <c r="D211" s="325"/>
      <c r="E211" s="325"/>
      <c r="F211" s="359"/>
      <c r="G211" s="303"/>
      <c r="H211" s="360"/>
      <c r="I211" s="360"/>
      <c r="J211" s="360"/>
      <c r="K211" s="358"/>
    </row>
    <row r="212" ht="15" customHeight="1">
      <c r="B212" s="357"/>
      <c r="C212" s="297" t="s">
        <v>3443</v>
      </c>
      <c r="D212" s="325"/>
      <c r="E212" s="325"/>
      <c r="F212" s="318">
        <v>1</v>
      </c>
      <c r="G212" s="303"/>
      <c r="H212" s="344" t="s">
        <v>3481</v>
      </c>
      <c r="I212" s="344"/>
      <c r="J212" s="344"/>
      <c r="K212" s="358"/>
    </row>
    <row r="213" ht="15" customHeight="1">
      <c r="B213" s="357"/>
      <c r="C213" s="325"/>
      <c r="D213" s="325"/>
      <c r="E213" s="325"/>
      <c r="F213" s="318">
        <v>2</v>
      </c>
      <c r="G213" s="303"/>
      <c r="H213" s="344" t="s">
        <v>3482</v>
      </c>
      <c r="I213" s="344"/>
      <c r="J213" s="344"/>
      <c r="K213" s="358"/>
    </row>
    <row r="214" ht="15" customHeight="1">
      <c r="B214" s="357"/>
      <c r="C214" s="325"/>
      <c r="D214" s="325"/>
      <c r="E214" s="325"/>
      <c r="F214" s="318">
        <v>3</v>
      </c>
      <c r="G214" s="303"/>
      <c r="H214" s="344" t="s">
        <v>3483</v>
      </c>
      <c r="I214" s="344"/>
      <c r="J214" s="344"/>
      <c r="K214" s="358"/>
    </row>
    <row r="215" ht="15" customHeight="1">
      <c r="B215" s="357"/>
      <c r="C215" s="325"/>
      <c r="D215" s="325"/>
      <c r="E215" s="325"/>
      <c r="F215" s="318">
        <v>4</v>
      </c>
      <c r="G215" s="303"/>
      <c r="H215" s="344" t="s">
        <v>3484</v>
      </c>
      <c r="I215" s="344"/>
      <c r="J215" s="344"/>
      <c r="K215" s="358"/>
    </row>
    <row r="216" ht="12.75" customHeight="1">
      <c r="B216" s="361"/>
      <c r="C216" s="362"/>
      <c r="D216" s="362"/>
      <c r="E216" s="362"/>
      <c r="F216" s="362"/>
      <c r="G216" s="362"/>
      <c r="H216" s="362"/>
      <c r="I216" s="362"/>
      <c r="J216" s="362"/>
      <c r="K216" s="36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Martina-PC\Martina</dc:creator>
  <cp:lastModifiedBy>Martina-PC\Martina</cp:lastModifiedBy>
  <dcterms:created xsi:type="dcterms:W3CDTF">2018-02-15T12:46:51Z</dcterms:created>
  <dcterms:modified xsi:type="dcterms:W3CDTF">2018-02-15T12:47:02Z</dcterms:modified>
</cp:coreProperties>
</file>